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A4A23C3C-9FB7-456E-AAE5-CCFA66BC088F}" xr6:coauthVersionLast="47" xr6:coauthVersionMax="47" xr10:uidLastSave="{00000000-0000-0000-0000-000000000000}"/>
  <bookViews>
    <workbookView xWindow="-108" yWindow="-108" windowWidth="23256" windowHeight="12576" tabRatio="814" activeTab="6"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GROSS 4-BALL" sheetId="12" r:id="rId6"/>
    <sheet name="SR. GROSS 4-BALL" sheetId="11" r:id="rId7"/>
    <sheet name="NET 4-BALL" sheetId="9" r:id="rId8"/>
    <sheet name="SR. NET 4-BALL" sheetId="10" r:id="rId9"/>
    <sheet name="ESTIMATED PAYOUTS" sheetId="14" state="hidden" r:id="rId10"/>
    <sheet name="NAMER" sheetId="20" state="hidden" r:id="rId11"/>
    <sheet name="late" sheetId="21" state="hidden" r:id="rId12"/>
    <sheet name="EMAIL LIST" sheetId="15" r:id="rId13"/>
    <sheet name="MATCH PLAY RULES" sheetId="16" r:id="rId14"/>
    <sheet name="SCHEDULER SHEET" sheetId="19" r:id="rId15"/>
    <sheet name="4Ball Playing Hdcp Instructions" sheetId="17" r:id="rId16"/>
    <sheet name="4BALL PLAYING HANDICAP" sheetId="18" r:id="rId17"/>
    <sheet name="TRANSPOSE NAMES" sheetId="22" r:id="rId18"/>
  </sheets>
  <definedNames>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5">'GROSS 4-BALL'!$A$1:$N$68</definedName>
    <definedName name="_xlnm.Print_Area" localSheetId="0">'GROSS SINGLES'!$B$1:$M$67</definedName>
    <definedName name="_xlnm.Print_Area" localSheetId="13">'MATCH PLAY RULES'!$A$1:$V$47</definedName>
    <definedName name="_xlnm.Print_Area" localSheetId="7">'NET 4-BALL'!$A$1:$N$68</definedName>
    <definedName name="_xlnm.Print_Area" localSheetId="2">'NET SINGLES'!$A$1:$N$68</definedName>
    <definedName name="_xlnm.Print_Area" localSheetId="6">'SR. GROSS 4-BALL'!$A$1:$N$68</definedName>
    <definedName name="_xlnm.Print_Area" localSheetId="1">'SR. GROSS SINGLES'!$A$1:$N$68</definedName>
    <definedName name="_xlnm.Print_Area" localSheetId="8">'SR.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5" i="22" l="1"/>
  <c r="C305" i="22"/>
  <c r="H304" i="22"/>
  <c r="C304" i="22"/>
  <c r="H303" i="22"/>
  <c r="C303" i="22"/>
  <c r="H302" i="22"/>
  <c r="C302" i="22"/>
  <c r="H301" i="22"/>
  <c r="C301" i="22"/>
  <c r="H300" i="22"/>
  <c r="C300" i="22"/>
  <c r="H299" i="22"/>
  <c r="C299" i="22"/>
  <c r="H298" i="22"/>
  <c r="C298" i="22"/>
  <c r="H297" i="22"/>
  <c r="C297" i="22"/>
  <c r="H296" i="22"/>
  <c r="C296" i="22"/>
  <c r="H295" i="22"/>
  <c r="C295" i="22"/>
  <c r="H294" i="22"/>
  <c r="C294" i="22"/>
  <c r="H293" i="22"/>
  <c r="C293" i="22"/>
  <c r="H292" i="22"/>
  <c r="C292" i="22"/>
  <c r="H291" i="22"/>
  <c r="C291" i="22"/>
  <c r="H290" i="22"/>
  <c r="C290" i="22"/>
  <c r="H289" i="22"/>
  <c r="C289" i="22"/>
  <c r="H288" i="22"/>
  <c r="C288" i="22"/>
  <c r="H287" i="22"/>
  <c r="C287" i="22"/>
  <c r="H286" i="22"/>
  <c r="C286" i="22"/>
  <c r="H285" i="22"/>
  <c r="C285" i="22"/>
  <c r="H284" i="22"/>
  <c r="C284" i="22"/>
  <c r="H283" i="22"/>
  <c r="C283" i="22"/>
  <c r="H282" i="22"/>
  <c r="C282" i="22"/>
  <c r="H281" i="22"/>
  <c r="C281" i="22"/>
  <c r="H280" i="22"/>
  <c r="C280" i="22"/>
  <c r="H279" i="22"/>
  <c r="C279" i="22"/>
  <c r="H278" i="22"/>
  <c r="C278" i="22"/>
  <c r="H277" i="22"/>
  <c r="C277" i="22"/>
  <c r="H276" i="22"/>
  <c r="C276" i="22"/>
  <c r="H275" i="22"/>
  <c r="C275" i="22"/>
  <c r="H274" i="22"/>
  <c r="C274" i="22"/>
  <c r="H273" i="22"/>
  <c r="C273" i="22"/>
  <c r="H272" i="22"/>
  <c r="C272" i="22"/>
  <c r="H271" i="22"/>
  <c r="C271" i="22"/>
  <c r="H270" i="22"/>
  <c r="C270" i="22"/>
  <c r="H269" i="22"/>
  <c r="C269" i="22"/>
  <c r="H268" i="22"/>
  <c r="C268" i="22"/>
  <c r="H267" i="22"/>
  <c r="C267" i="22"/>
  <c r="H266" i="22"/>
  <c r="C266" i="22"/>
  <c r="H265" i="22"/>
  <c r="C265" i="22"/>
  <c r="H264" i="22"/>
  <c r="C264" i="22"/>
  <c r="H263" i="22"/>
  <c r="C263" i="22"/>
  <c r="H262" i="22"/>
  <c r="C262" i="22"/>
  <c r="H261" i="22"/>
  <c r="C261" i="22"/>
  <c r="H260" i="22"/>
  <c r="C260" i="22"/>
  <c r="H259" i="22"/>
  <c r="C259" i="22"/>
  <c r="H258" i="22"/>
  <c r="C258" i="22"/>
  <c r="H257" i="22"/>
  <c r="C257" i="22"/>
  <c r="H256" i="22"/>
  <c r="C256" i="22"/>
  <c r="H255" i="22"/>
  <c r="C255" i="22"/>
  <c r="H254" i="22"/>
  <c r="C254" i="22"/>
  <c r="H253" i="22"/>
  <c r="C253" i="22"/>
  <c r="H252" i="22"/>
  <c r="C252" i="22"/>
  <c r="H251" i="22"/>
  <c r="C251" i="22"/>
  <c r="H250" i="22"/>
  <c r="C250" i="22"/>
  <c r="H249" i="22"/>
  <c r="C249" i="22"/>
  <c r="H248" i="22"/>
  <c r="C248" i="22"/>
  <c r="H247" i="22"/>
  <c r="C247" i="22"/>
  <c r="H246" i="22"/>
  <c r="C246" i="22"/>
  <c r="H245" i="22"/>
  <c r="C245" i="22"/>
  <c r="H244" i="22"/>
  <c r="C244" i="22"/>
  <c r="H243" i="22"/>
  <c r="C243" i="22"/>
  <c r="H242" i="22"/>
  <c r="C242" i="22"/>
  <c r="H241" i="22"/>
  <c r="C241" i="22"/>
  <c r="H240" i="22"/>
  <c r="C240" i="22"/>
  <c r="H239" i="22"/>
  <c r="C239" i="22"/>
  <c r="H238" i="22"/>
  <c r="C238" i="22"/>
  <c r="H237" i="22"/>
  <c r="C237" i="22"/>
  <c r="H236" i="22"/>
  <c r="C236" i="22"/>
  <c r="H235" i="22"/>
  <c r="C235" i="22"/>
  <c r="H234" i="22"/>
  <c r="C234" i="22"/>
  <c r="H233" i="22"/>
  <c r="C233" i="22"/>
  <c r="H232" i="22"/>
  <c r="C232" i="22"/>
  <c r="H231" i="22"/>
  <c r="C231" i="22"/>
  <c r="H230" i="22"/>
  <c r="C230" i="22"/>
  <c r="H229" i="22"/>
  <c r="C229" i="22"/>
  <c r="H228" i="22"/>
  <c r="C228" i="22"/>
  <c r="H227" i="22"/>
  <c r="C227" i="22"/>
  <c r="H226" i="22"/>
  <c r="C226" i="22"/>
  <c r="H225" i="22"/>
  <c r="C225" i="22"/>
  <c r="H224" i="22"/>
  <c r="C224" i="22"/>
  <c r="H223" i="22"/>
  <c r="C223" i="22"/>
  <c r="H222" i="22"/>
  <c r="C222" i="22"/>
  <c r="H221" i="22"/>
  <c r="C221" i="22"/>
  <c r="H220" i="22"/>
  <c r="C220" i="22"/>
  <c r="H219" i="22"/>
  <c r="C219" i="22"/>
  <c r="H218" i="22"/>
  <c r="C218" i="22"/>
  <c r="H217" i="22"/>
  <c r="C217" i="22"/>
  <c r="H216" i="22"/>
  <c r="C216" i="22"/>
  <c r="H215" i="22"/>
  <c r="C215" i="22"/>
  <c r="H214" i="22"/>
  <c r="C214" i="22"/>
  <c r="H213" i="22"/>
  <c r="C213" i="22"/>
  <c r="H212" i="22"/>
  <c r="C212" i="22"/>
  <c r="H211" i="22"/>
  <c r="C211" i="22"/>
  <c r="H210" i="22"/>
  <c r="C210" i="22"/>
  <c r="H209" i="22"/>
  <c r="C209" i="22"/>
  <c r="H208" i="22"/>
  <c r="C208" i="22"/>
  <c r="H207" i="22"/>
  <c r="C207" i="22"/>
  <c r="H206" i="22"/>
  <c r="C206" i="22"/>
  <c r="H205" i="22"/>
  <c r="C205" i="22"/>
  <c r="H204" i="22"/>
  <c r="C204" i="22"/>
  <c r="H203" i="22"/>
  <c r="C203" i="22"/>
  <c r="H202" i="22"/>
  <c r="C202" i="22"/>
  <c r="H201" i="22"/>
  <c r="C201" i="22"/>
  <c r="H200" i="22"/>
  <c r="C200" i="22"/>
  <c r="H199" i="22"/>
  <c r="C199" i="22"/>
  <c r="H198" i="22"/>
  <c r="C198" i="22"/>
  <c r="H197" i="22"/>
  <c r="C197" i="22"/>
  <c r="H196" i="22"/>
  <c r="C196" i="22"/>
  <c r="H195" i="22"/>
  <c r="C195" i="22"/>
  <c r="H194" i="22"/>
  <c r="C194" i="22"/>
  <c r="H193" i="22"/>
  <c r="C193" i="22"/>
  <c r="H192" i="22"/>
  <c r="C192" i="22"/>
  <c r="H191" i="22"/>
  <c r="C191" i="22"/>
  <c r="H190" i="22"/>
  <c r="C190" i="22"/>
  <c r="H189" i="22"/>
  <c r="C189" i="22"/>
  <c r="H188" i="22"/>
  <c r="C188" i="22"/>
  <c r="H187" i="22"/>
  <c r="C187" i="22"/>
  <c r="H186" i="22"/>
  <c r="C186" i="22"/>
  <c r="H185" i="22"/>
  <c r="C185" i="22"/>
  <c r="H184" i="22"/>
  <c r="C184" i="22"/>
  <c r="H183" i="22"/>
  <c r="C183" i="22"/>
  <c r="H182" i="22"/>
  <c r="C182" i="22"/>
  <c r="H181" i="22"/>
  <c r="C181" i="22"/>
  <c r="H180" i="22"/>
  <c r="C180" i="22"/>
  <c r="H179" i="22"/>
  <c r="C179" i="22"/>
  <c r="H178" i="22"/>
  <c r="C178" i="22"/>
  <c r="H177" i="22"/>
  <c r="C177" i="22"/>
  <c r="H176" i="22"/>
  <c r="C176" i="22"/>
  <c r="H175" i="22"/>
  <c r="C175" i="22"/>
  <c r="H174" i="22"/>
  <c r="C174" i="22"/>
  <c r="H173" i="22"/>
  <c r="C173" i="22"/>
  <c r="H172" i="22"/>
  <c r="C172" i="22"/>
  <c r="H171" i="22"/>
  <c r="C171" i="22"/>
  <c r="H170" i="22"/>
  <c r="C170" i="22"/>
  <c r="H169" i="22"/>
  <c r="C169" i="22"/>
  <c r="H168" i="22"/>
  <c r="C168" i="22"/>
  <c r="H167" i="22"/>
  <c r="C167" i="22"/>
  <c r="H166" i="22"/>
  <c r="C166" i="22"/>
  <c r="H165" i="22"/>
  <c r="C165" i="22"/>
  <c r="H164" i="22"/>
  <c r="C164" i="22"/>
  <c r="H163" i="22"/>
  <c r="C163" i="22"/>
  <c r="H162" i="22"/>
  <c r="C162" i="22"/>
  <c r="H161" i="22"/>
  <c r="C161" i="22"/>
  <c r="H160" i="22"/>
  <c r="C160" i="22"/>
  <c r="H159" i="22"/>
  <c r="C159" i="22"/>
  <c r="H158" i="22"/>
  <c r="C158" i="22"/>
  <c r="H157" i="22"/>
  <c r="C157" i="22"/>
  <c r="H156" i="22"/>
  <c r="C156" i="22"/>
  <c r="H155" i="22"/>
  <c r="C155" i="22"/>
  <c r="H154" i="22"/>
  <c r="C154" i="22"/>
  <c r="H153" i="22"/>
  <c r="C153" i="22"/>
  <c r="H152" i="22"/>
  <c r="C152" i="22"/>
  <c r="H151" i="22"/>
  <c r="C151" i="22"/>
  <c r="H150" i="22"/>
  <c r="C150" i="22"/>
  <c r="H149" i="22"/>
  <c r="C149" i="22"/>
  <c r="H148" i="22"/>
  <c r="C148" i="22"/>
  <c r="H147" i="22"/>
  <c r="C147" i="22"/>
  <c r="H146" i="22"/>
  <c r="C146" i="22"/>
  <c r="H145" i="22"/>
  <c r="C145" i="22"/>
  <c r="H144" i="22"/>
  <c r="C144" i="22"/>
  <c r="H143" i="22"/>
  <c r="C143" i="22"/>
  <c r="H142" i="22"/>
  <c r="C142" i="22"/>
  <c r="H141" i="22"/>
  <c r="C141" i="22"/>
  <c r="H140" i="22"/>
  <c r="C140" i="22"/>
  <c r="H139" i="22"/>
  <c r="C139" i="22"/>
  <c r="H138" i="22"/>
  <c r="C138" i="22"/>
  <c r="H137" i="22"/>
  <c r="C137" i="22"/>
  <c r="H136" i="22"/>
  <c r="C136" i="22"/>
  <c r="H135" i="22"/>
  <c r="C135" i="22"/>
  <c r="H134" i="22"/>
  <c r="C134" i="22"/>
  <c r="H133" i="22"/>
  <c r="C133" i="22"/>
  <c r="H132" i="22"/>
  <c r="C132" i="22"/>
  <c r="H131" i="22"/>
  <c r="C131" i="22"/>
  <c r="H130" i="22"/>
  <c r="C130" i="22"/>
  <c r="H129" i="22"/>
  <c r="C129" i="22"/>
  <c r="H128" i="22"/>
  <c r="C128" i="22"/>
  <c r="H127" i="22"/>
  <c r="C127" i="22"/>
  <c r="H126" i="22"/>
  <c r="C126" i="22"/>
  <c r="H125" i="22"/>
  <c r="C125" i="22"/>
  <c r="H124" i="22"/>
  <c r="C124" i="22"/>
  <c r="H123" i="22"/>
  <c r="C123" i="22"/>
  <c r="H122" i="22"/>
  <c r="C122" i="22"/>
  <c r="H121" i="22"/>
  <c r="C121" i="22"/>
  <c r="H120" i="22"/>
  <c r="C120" i="22"/>
  <c r="H119" i="22"/>
  <c r="C119" i="22"/>
  <c r="H118" i="22"/>
  <c r="C118" i="22"/>
  <c r="H117" i="22"/>
  <c r="C117" i="22"/>
  <c r="H116" i="22"/>
  <c r="C116" i="22"/>
  <c r="H115" i="22"/>
  <c r="C115" i="22"/>
  <c r="H114" i="22"/>
  <c r="C114" i="22"/>
  <c r="H113" i="22"/>
  <c r="C113" i="22"/>
  <c r="H112" i="22"/>
  <c r="C112" i="22"/>
  <c r="H111" i="22"/>
  <c r="C111" i="22"/>
  <c r="H110" i="22"/>
  <c r="C110" i="22"/>
  <c r="H109" i="22"/>
  <c r="C109" i="22"/>
  <c r="H108" i="22"/>
  <c r="C108" i="22"/>
  <c r="H107" i="22"/>
  <c r="C107" i="22"/>
  <c r="H106" i="22"/>
  <c r="C106" i="22"/>
  <c r="H105" i="22"/>
  <c r="C105" i="22"/>
  <c r="H104" i="22"/>
  <c r="C104" i="22"/>
  <c r="H103" i="22"/>
  <c r="C103" i="22"/>
  <c r="H102" i="22"/>
  <c r="C102" i="22"/>
  <c r="H101" i="22"/>
  <c r="C101" i="22"/>
  <c r="H100" i="22"/>
  <c r="C100" i="22"/>
  <c r="H99" i="22"/>
  <c r="C99" i="22"/>
  <c r="H98" i="22"/>
  <c r="C98" i="22"/>
  <c r="H97" i="22"/>
  <c r="C97" i="22"/>
  <c r="H96" i="22"/>
  <c r="C96" i="22"/>
  <c r="H95" i="22"/>
  <c r="C95" i="22"/>
  <c r="H94" i="22"/>
  <c r="C94" i="22"/>
  <c r="H93" i="22"/>
  <c r="C93" i="22"/>
  <c r="H92" i="22"/>
  <c r="C92" i="22"/>
  <c r="H91" i="22"/>
  <c r="C91" i="22"/>
  <c r="H90" i="22"/>
  <c r="C90" i="22"/>
  <c r="H89" i="22"/>
  <c r="C89" i="22"/>
  <c r="H88" i="22"/>
  <c r="C88" i="22"/>
  <c r="H87" i="22"/>
  <c r="C87" i="22"/>
  <c r="H86" i="22"/>
  <c r="C86" i="22"/>
  <c r="H85" i="22"/>
  <c r="C85" i="22"/>
  <c r="H84" i="22"/>
  <c r="C84" i="22"/>
  <c r="H83" i="22"/>
  <c r="C83" i="22"/>
  <c r="H82" i="22"/>
  <c r="C82" i="22"/>
  <c r="H81" i="22"/>
  <c r="C81" i="22"/>
  <c r="H80" i="22"/>
  <c r="C80" i="22"/>
  <c r="H79" i="22"/>
  <c r="C79" i="22"/>
  <c r="H78" i="22"/>
  <c r="C78" i="22"/>
  <c r="H77" i="22"/>
  <c r="C77" i="22"/>
  <c r="H76" i="22"/>
  <c r="C76" i="22"/>
  <c r="H75" i="22"/>
  <c r="C75" i="22"/>
  <c r="H74" i="22"/>
  <c r="C74" i="22"/>
  <c r="H73" i="22"/>
  <c r="C73" i="22"/>
  <c r="H72" i="22"/>
  <c r="C72" i="22"/>
  <c r="H71" i="22"/>
  <c r="C71" i="22"/>
  <c r="H70" i="22"/>
  <c r="C70" i="22"/>
  <c r="H69" i="22"/>
  <c r="C69" i="22"/>
  <c r="H68" i="22"/>
  <c r="C68" i="22"/>
  <c r="H67" i="22"/>
  <c r="C67" i="22"/>
  <c r="H66" i="22"/>
  <c r="C66" i="22"/>
  <c r="H65" i="22"/>
  <c r="C65" i="22"/>
  <c r="H64" i="22"/>
  <c r="C64" i="22"/>
  <c r="H63" i="22"/>
  <c r="C63" i="22"/>
  <c r="H62" i="22"/>
  <c r="C62" i="22"/>
  <c r="H61" i="22"/>
  <c r="C61" i="22"/>
  <c r="H60" i="22"/>
  <c r="C60" i="22"/>
  <c r="H59" i="22"/>
  <c r="C59" i="22"/>
  <c r="H58" i="22"/>
  <c r="C58" i="22"/>
  <c r="H57" i="22"/>
  <c r="C57" i="22"/>
  <c r="H56" i="22"/>
  <c r="C56" i="22"/>
  <c r="H55" i="22"/>
  <c r="C55" i="22"/>
  <c r="H54" i="22"/>
  <c r="C54" i="22"/>
  <c r="H53" i="22"/>
  <c r="C53" i="22"/>
  <c r="H52" i="22"/>
  <c r="C52" i="22"/>
  <c r="H51" i="22"/>
  <c r="C51" i="22"/>
  <c r="H50" i="22"/>
  <c r="C50" i="22"/>
  <c r="H49" i="22"/>
  <c r="C49" i="22"/>
  <c r="H48" i="22"/>
  <c r="C48" i="22"/>
  <c r="H47" i="22"/>
  <c r="C47" i="22"/>
  <c r="H46" i="22"/>
  <c r="C46" i="22"/>
  <c r="H45" i="22"/>
  <c r="C45" i="22"/>
  <c r="H44" i="22"/>
  <c r="C44" i="22"/>
  <c r="H43" i="22"/>
  <c r="C43" i="22"/>
  <c r="H42" i="22"/>
  <c r="C42" i="22"/>
  <c r="H41" i="22"/>
  <c r="C41" i="22"/>
  <c r="H40" i="22"/>
  <c r="C40" i="22"/>
  <c r="H39" i="22"/>
  <c r="C39" i="22"/>
  <c r="H38" i="22"/>
  <c r="C38" i="22"/>
  <c r="H37" i="22"/>
  <c r="C37" i="22"/>
  <c r="H36" i="22"/>
  <c r="C36" i="22"/>
  <c r="H35" i="22"/>
  <c r="C35" i="22"/>
  <c r="H34" i="22"/>
  <c r="C34" i="22"/>
  <c r="H33" i="22"/>
  <c r="C33" i="22"/>
  <c r="H32" i="22"/>
  <c r="C32" i="22"/>
  <c r="H31" i="22"/>
  <c r="C31" i="22"/>
  <c r="H30" i="22"/>
  <c r="C30" i="22"/>
  <c r="H29" i="22"/>
  <c r="C29" i="22"/>
  <c r="H28" i="22"/>
  <c r="C28" i="22"/>
  <c r="H27" i="22"/>
  <c r="C27" i="22"/>
  <c r="H26" i="22"/>
  <c r="C26" i="22"/>
  <c r="H25" i="22"/>
  <c r="C25" i="22"/>
  <c r="H24" i="22"/>
  <c r="C24" i="22"/>
  <c r="H23" i="22"/>
  <c r="C23" i="22"/>
  <c r="H22" i="22"/>
  <c r="C22" i="22"/>
  <c r="H21" i="22"/>
  <c r="C21" i="22"/>
  <c r="H20" i="22"/>
  <c r="C20" i="22"/>
  <c r="H19" i="22"/>
  <c r="C19" i="22"/>
  <c r="H18" i="22"/>
  <c r="C18" i="22"/>
  <c r="H17" i="22"/>
  <c r="C17" i="22"/>
  <c r="H16" i="22"/>
  <c r="C16" i="22"/>
  <c r="H15" i="22"/>
  <c r="C15" i="22"/>
  <c r="H14" i="22"/>
  <c r="C14" i="22"/>
  <c r="H13" i="22"/>
  <c r="C13" i="22"/>
  <c r="H12" i="22"/>
  <c r="C12" i="22"/>
  <c r="H11" i="22"/>
  <c r="C11" i="22"/>
  <c r="H10" i="22"/>
  <c r="C10" i="22"/>
  <c r="H9" i="22"/>
  <c r="C9" i="22"/>
  <c r="H8" i="22"/>
  <c r="C8" i="22"/>
  <c r="H7" i="22"/>
  <c r="C7" i="22"/>
  <c r="H6" i="22"/>
  <c r="C6" i="22"/>
  <c r="C4" i="22" s="1"/>
  <c r="H4" i="22"/>
  <c r="G4" i="22"/>
  <c r="B4" i="22"/>
  <c r="W5" i="15" l="1"/>
  <c r="X5" i="15"/>
  <c r="Y5" i="15"/>
  <c r="V5" i="15"/>
  <c r="R5" i="15"/>
  <c r="S5" i="15"/>
  <c r="T5" i="15"/>
  <c r="U5" i="15"/>
  <c r="Q5" i="15"/>
  <c r="AA5" i="15" s="1"/>
  <c r="P17" i="15" l="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7" i="15"/>
  <c r="AE10" i="15"/>
  <c r="Q7" i="15" s="1"/>
  <c r="AE11" i="15"/>
  <c r="R7" i="15" s="1"/>
  <c r="AE12" i="15"/>
  <c r="AE13" i="15"/>
  <c r="AE14" i="15"/>
  <c r="AE9" i="15"/>
  <c r="S7" i="15" s="1"/>
  <c r="E27" i="14"/>
  <c r="F27" i="14"/>
  <c r="G27" i="14"/>
  <c r="H27" i="14"/>
  <c r="I27" i="14"/>
  <c r="J27" i="14"/>
  <c r="K27" i="14"/>
  <c r="L27" i="14"/>
  <c r="D27" i="14"/>
  <c r="E36" i="18"/>
  <c r="G33" i="18"/>
  <c r="G32" i="18"/>
  <c r="G31" i="18"/>
  <c r="G8" i="18"/>
  <c r="F8" i="18"/>
  <c r="D8" i="18"/>
  <c r="C8" i="18"/>
  <c r="AA6" i="15"/>
  <c r="M5" i="15"/>
  <c r="L5" i="15"/>
  <c r="K5" i="15"/>
  <c r="J5" i="15"/>
  <c r="I5" i="15"/>
  <c r="H5" i="15"/>
  <c r="G5" i="15"/>
  <c r="F5" i="15"/>
  <c r="E5" i="15"/>
  <c r="F48" i="14" a="1"/>
  <c r="K46" i="14" a="1"/>
  <c r="F49" i="14" a="1"/>
  <c r="H44" i="14" a="1"/>
  <c r="J44" i="14" a="1"/>
  <c r="I44" i="14" a="1"/>
  <c r="D50" i="14" a="1"/>
  <c r="G51" i="14" a="1"/>
  <c r="J49" i="14" a="1"/>
  <c r="E47" i="14" a="1"/>
  <c r="J51" i="14" a="1"/>
  <c r="K52" i="14" a="1"/>
  <c r="K50" i="14" a="1"/>
  <c r="E44" i="14" a="1"/>
  <c r="F43" i="14" a="1"/>
  <c r="J42" i="14" a="1"/>
  <c r="I46" i="14" a="1"/>
  <c r="E52" i="14" a="1"/>
  <c r="K45" i="14" a="1"/>
  <c r="G43" i="14" a="1"/>
  <c r="F42" i="14" a="1"/>
  <c r="K42" i="14" a="1"/>
  <c r="H52" i="14" a="1"/>
  <c r="F50" i="14" a="1"/>
  <c r="F47" i="14" a="1"/>
  <c r="H42" i="14" a="1"/>
  <c r="I51" i="14" a="1"/>
  <c r="C47" i="14" a="1"/>
  <c r="D42" i="14" a="1"/>
  <c r="C45" i="14" a="1"/>
  <c r="G49" i="14" a="1"/>
  <c r="K48" i="14" a="1"/>
  <c r="I50" i="14" a="1"/>
  <c r="D48" i="14" a="1"/>
  <c r="I49" i="14" a="1"/>
  <c r="I52" i="14" a="1"/>
  <c r="G52" i="14" a="1"/>
  <c r="H43" i="14" a="1"/>
  <c r="C50" i="14" a="1"/>
  <c r="D47" i="14" a="1"/>
  <c r="D52" i="14" a="1"/>
  <c r="E48" i="14" a="1"/>
  <c r="K43" i="14" a="1"/>
  <c r="D51" i="14" a="1"/>
  <c r="C49" i="14" a="1"/>
  <c r="C51" i="14" a="1"/>
  <c r="H46" i="14" a="1"/>
  <c r="I42" i="14" a="1"/>
  <c r="F52" i="14" a="1"/>
  <c r="G47" i="14" a="1"/>
  <c r="F44" i="14" a="1"/>
  <c r="J48" i="14" a="1"/>
  <c r="I45" i="14" a="1"/>
  <c r="G50" i="14" a="1"/>
  <c r="E50" i="14" a="1"/>
  <c r="K51" i="14" a="1"/>
  <c r="F45" i="14" a="1"/>
  <c r="H51" i="14" a="1"/>
  <c r="C44" i="14" a="1"/>
  <c r="C42" i="14" a="1"/>
  <c r="H49" i="14" a="1"/>
  <c r="D45" i="14" a="1"/>
  <c r="G48" i="14" a="1"/>
  <c r="D43" i="14" a="1"/>
  <c r="K44" i="14" a="1"/>
  <c r="E43" i="14" a="1"/>
  <c r="G42" i="14" a="1"/>
  <c r="F46" i="14" a="1"/>
  <c r="J50" i="14" a="1"/>
  <c r="E45" i="14" a="1"/>
  <c r="H45" i="14" a="1"/>
  <c r="E42" i="14" a="1"/>
  <c r="G44" i="14" a="1"/>
  <c r="G45" i="14" a="1"/>
  <c r="J43" i="14" a="1"/>
  <c r="D44" i="14" a="1"/>
  <c r="C52" i="14" a="1"/>
  <c r="E51" i="14" a="1"/>
  <c r="I47" i="14" a="1"/>
  <c r="C46" i="14" a="1"/>
  <c r="F51" i="14" a="1"/>
  <c r="J52" i="14" a="1"/>
  <c r="H47" i="14" a="1"/>
  <c r="J45" i="14" a="1"/>
  <c r="D49" i="14" a="1"/>
  <c r="G46" i="14" a="1"/>
  <c r="C48" i="14" a="1"/>
  <c r="E49" i="14" a="1"/>
  <c r="D46" i="14" a="1"/>
  <c r="E46" i="14" a="1"/>
  <c r="I43" i="14" a="1"/>
  <c r="J46" i="14" a="1"/>
  <c r="J47" i="14" a="1"/>
  <c r="C43" i="14" a="1"/>
  <c r="K47" i="14" a="1"/>
  <c r="G10" i="18" l="1"/>
  <c r="G12" i="18" s="1"/>
  <c r="D10" i="18"/>
  <c r="D12" i="18" s="1"/>
  <c r="F10" i="18"/>
  <c r="F12" i="18" s="1"/>
  <c r="C10" i="18"/>
  <c r="C12" i="18" s="1"/>
  <c r="G13" i="19"/>
  <c r="Y7" i="15"/>
  <c r="W7" i="15"/>
  <c r="V7" i="15"/>
  <c r="U7" i="15"/>
  <c r="T7" i="15"/>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AA7" i="15" l="1"/>
  <c r="F14" i="18"/>
  <c r="D14" i="18"/>
  <c r="C14" i="18"/>
  <c r="G14" i="18"/>
  <c r="H13" i="19"/>
  <c r="AA8" i="15"/>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H50" i="14" a="1"/>
  <c r="K49" i="14" a="1"/>
  <c r="H48" i="14" a="1"/>
  <c r="I48"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<sst xmlns="http://schemas.openxmlformats.org/spreadsheetml/2006/main" count="2729" uniqueCount="646">
  <si>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</si>
  <si>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</si>
  <si>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</si>
  <si>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</si>
  <si>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</si>
  <si>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</si>
  <si>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</si>
  <si>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</si>
  <si>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</si>
  <si>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</si>
  <si>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</si>
  <si>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</si>
  <si>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</si>
  <si>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</si>
  <si>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</si>
  <si>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</si>
  <si>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</si>
  <si>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</si>
  <si>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</si>
  <si>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</si>
  <si>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</si>
  <si>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</si>
  <si>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</si>
  <si>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</si>
  <si>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</si>
  <si>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</si>
  <si>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</si>
  <si>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</si>
  <si>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</si>
  <si>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</si>
  <si>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</si>
  <si>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</si>
  <si>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</si>
  <si>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</si>
  <si>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</si>
  <si>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</si>
  <si>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</si>
  <si>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</si>
  <si>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</si>
  <si>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</si>
  <si>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</si>
  <si>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</si>
  <si>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</si>
  <si>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</si>
  <si>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</si>
  <si>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</si>
  <si>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</si>
  <si>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</si>
  <si>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</si>
  <si>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</si>
  <si>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</si>
  <si>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</si>
  <si>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</si>
  <si>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</si>
  <si>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</si>
  <si>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</si>
  <si>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</si>
  <si>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</si>
  <si>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</si>
  <si>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</si>
  <si>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</si>
  <si>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</si>
  <si>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</si>
  <si>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</si>
  <si>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</si>
  <si>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</si>
  <si>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</si>
  <si>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</si>
  <si>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</si>
  <si>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</si>
  <si>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</si>
  <si>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</si>
  <si>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</si>
  <si>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</si>
  <si>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</si>
  <si>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</si>
  <si>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</si>
  <si>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</si>
  <si>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</si>
  <si>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</si>
  <si>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</si>
  <si>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</si>
  <si>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</si>
  <si>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</si>
  <si>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</si>
  <si>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</si>
  <si>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</si>
  <si>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</si>
  <si>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</si>
  <si>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</si>
  <si>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</si>
  <si>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</si>
  <si>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</si>
  <si>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</si>
  <si>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</si>
  <si>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</si>
  <si>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</si>
  <si>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</si>
  <si>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</si>
  <si>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</si>
  <si>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</si>
  <si>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</si>
  <si>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</si>
  <si>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</si>
  <si>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</si>
  <si>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</si>
  <si>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</si>
  <si>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</si>
  <si>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</si>
  <si>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</si>
  <si>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</si>
  <si>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</si>
  <si>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</si>
  <si>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</si>
  <si>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</si>
  <si>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</si>
  <si>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</si>
  <si>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</si>
  <si>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</si>
  <si>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</si>
  <si>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</si>
  <si>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</si>
  <si>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</si>
  <si>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</si>
  <si>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</si>
  <si>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</si>
  <si>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</si>
  <si>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</si>
  <si>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</si>
  <si>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</si>
  <si>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</si>
  <si>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</si>
  <si>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</si>
  <si>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</si>
  <si>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</si>
  <si>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</si>
  <si>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</si>
  <si>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</si>
  <si>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</si>
  <si>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</si>
  <si>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</si>
  <si>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</si>
  <si>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</si>
  <si>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</si>
  <si>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</si>
  <si>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</si>
  <si>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</si>
  <si>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</si>
  <si>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</si>
  <si>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</si>
  <si>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</si>
  <si>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</si>
  <si>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</si>
  <si>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</si>
  <si>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</si>
  <si>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</si>
  <si>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</si>
  <si>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</si>
  <si>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</si>
  <si>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</si>
  <si>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</si>
  <si>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</si>
  <si>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</si>
  <si>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</si>
  <si>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</si>
  <si>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</si>
  <si>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</si>
  <si>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</si>
  <si>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</si>
  <si>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</si>
  <si>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</si>
  <si>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</si>
  <si>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</si>
  <si>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</si>
  <si>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</si>
  <si>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</si>
  <si>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</si>
  <si>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</si>
  <si>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</si>
  <si>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</si>
  <si>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</si>
  <si>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</si>
  <si>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</si>
  <si>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</si>
  <si>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</si>
  <si>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</si>
  <si>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</si>
  <si>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</si>
  <si>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</si>
  <si>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</si>
  <si>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</si>
  <si>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</si>
  <si>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</si>
  <si>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</si>
  <si>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</si>
  <si>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</si>
  <si>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</si>
  <si>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</si>
  <si>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</si>
  <si>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</si>
  <si>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</si>
  <si>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</si>
  <si>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</si>
  <si>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</si>
  <si>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</si>
  <si>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</si>
  <si>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</si>
  <si>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</si>
  <si>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</si>
  <si>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</si>
  <si>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</si>
  <si>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</si>
  <si>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</si>
  <si>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</si>
  <si>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</si>
  <si>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</si>
  <si>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</si>
  <si>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</si>
  <si>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</si>
  <si>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</si>
  <si>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</si>
  <si>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</si>
  <si>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</si>
  <si>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</si>
  <si>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</si>
  <si>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</si>
  <si>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</si>
  <si>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</si>
  <si>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</si>
  <si>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</si>
  <si>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</si>
  <si>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</si>
  <si>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</si>
  <si>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</si>
  <si>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</si>
  <si>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</si>
  <si>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</si>
  <si>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</si>
  <si>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</si>
  <si>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</si>
  <si>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</si>
  <si>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</si>
  <si>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</si>
  <si>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</si>
  <si>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</si>
  <si>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</si>
  <si>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</si>
  <si>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</si>
  <si>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</si>
  <si>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</si>
  <si>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</si>
  <si>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</si>
  <si>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</si>
  <si>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</si>
  <si>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</si>
  <si>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</si>
  <si>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</si>
  <si>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</si>
  <si>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</si>
  <si>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</si>
  <si>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</si>
  <si>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</si>
  <si>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</si>
  <si>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</si>
  <si>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</si>
  <si>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</si>
  <si>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</si>
  <si>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</si>
  <si>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</si>
  <si>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</si>
  <si>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</si>
  <si>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</si>
  <si>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</si>
  <si>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</si>
  <si>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</si>
  <si>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</si>
  <si>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</si>
  <si>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</si>
  <si>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</si>
  <si>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</si>
  <si>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</si>
  <si>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</si>
  <si>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</si>
  <si>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</si>
  <si>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</si>
  <si>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</si>
  <si>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</si>
  <si>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</si>
  <si>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</si>
  <si>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</si>
  <si>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</si>
  <si>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</si>
  <si>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</si>
  <si>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</si>
  <si>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</si>
  <si>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</si>
  <si>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</si>
  <si>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</si>
  <si>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</si>
  <si>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</si>
  <si>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</si>
  <si>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</si>
  <si>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</si>
  <si>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</si>
  <si>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</si>
  <si>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</si>
  <si>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</si>
  <si>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</si>
  <si>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</si>
  <si>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</si>
  <si>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</si>
  <si>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</si>
  <si>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</si>
  <si>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</si>
  <si>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</si>
  <si>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</si>
  <si>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</si>
  <si>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</si>
  <si>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</si>
  <si>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</si>
  <si>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</si>
  <si>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</si>
  <si>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</si>
  <si>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</si>
  <si>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</si>
  <si>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</si>
  <si>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</si>
  <si>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</si>
  <si>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</si>
  <si>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</si>
  <si>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</si>
  <si>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</si>
  <si>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</si>
  <si>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</si>
  <si>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</si>
  <si>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</si>
  <si>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</si>
  <si>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</si>
  <si>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</si>
  <si>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</si>
  <si>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</si>
  <si>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</si>
  <si>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</si>
  <si>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</si>
  <si>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</si>
  <si>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</si>
  <si>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</si>
  <si>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</si>
  <si>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</si>
  <si>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</si>
  <si>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</si>
  <si>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</si>
  <si>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</si>
  <si>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</si>
  <si>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</si>
  <si>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</si>
  <si>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</si>
  <si>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</si>
  <si>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</si>
  <si>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</si>
  <si>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</si>
  <si>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</si>
  <si>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</si>
  <si>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</si>
  <si>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</si>
  <si>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</si>
  <si>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</si>
  <si>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</si>
  <si>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</si>
  <si>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</si>
  <si>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</si>
  <si>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</si>
  <si>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</si>
  <si>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</si>
  <si>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</si>
  <si>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</si>
  <si>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</si>
  <si>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</si>
  <si>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</si>
  <si>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</si>
  <si>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</si>
  <si>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</si>
  <si>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</si>
  <si>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</si>
  <si>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</si>
  <si>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</si>
  <si>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</si>
  <si>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</si>
  <si>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</si>
  <si>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</si>
  <si>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</si>
  <si>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</si>
  <si>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</si>
  <si>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</si>
  <si>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</si>
  <si>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</si>
  <si>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</si>
  <si>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</si>
  <si>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</si>
  <si>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</si>
  <si>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</si>
  <si>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</si>
  <si>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</si>
  <si>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</si>
  <si>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</si>
  <si>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</si>
  <si>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</si>
  <si>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</si>
  <si>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</si>
  <si>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</si>
  <si>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</si>
  <si>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</si>
  <si>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</si>
  <si>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</si>
  <si>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</si>
  <si>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</si>
  <si>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</si>
  <si>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</si>
  <si>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</si>
  <si>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</si>
  <si>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</si>
  <si>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</si>
  <si>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</si>
  <si>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</si>
  <si>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</si>
  <si>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</si>
  <si>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</si>
  <si>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</si>
  <si>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</si>
  <si>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</si>
  <si>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</si>
  <si>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</si>
  <si>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</si>
  <si>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</si>
  <si>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</si>
  <si>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</si>
  <si>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</si>
  <si>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</si>
  <si>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</si>
  <si>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</si>
  <si>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</si>
  <si>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</si>
  <si>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</si>
  <si>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</si>
  <si>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</si>
  <si>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</si>
  <si>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</si>
  <si>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</si>
  <si>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</si>
  <si>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</si>
  <si>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</si>
  <si>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</si>
  <si>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</si>
  <si>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</si>
  <si>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</si>
  <si>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</si>
  <si>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</si>
  <si>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</si>
  <si>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</si>
  <si>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</si>
  <si>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</si>
  <si>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</si>
  <si>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</si>
  <si>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</si>
  <si>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</si>
  <si>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</si>
  <si>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</si>
  <si>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</si>
  <si>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</si>
  <si>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</si>
  <si>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</si>
  <si>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</si>
  <si>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</si>
  <si>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</si>
  <si>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</si>
  <si>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</si>
  <si>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</si>
  <si>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</si>
  <si>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</si>
  <si>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</si>
  <si>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</si>
  <si>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</si>
  <si>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</si>
  <si>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</si>
  <si>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</si>
  <si>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</si>
  <si>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</si>
  <si>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</si>
  <si>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</si>
  <si>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</si>
  <si>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</si>
  <si>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</si>
  <si>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</si>
  <si>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</si>
  <si>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</si>
  <si>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</si>
  <si>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</si>
  <si>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</si>
  <si>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</si>
  <si>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</si>
  <si>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</si>
  <si>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</si>
  <si>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</si>
  <si>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</si>
  <si>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</si>
  <si>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</si>
  <si>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</si>
  <si>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</si>
  <si>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</si>
  <si>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</si>
  <si>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</si>
  <si>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</si>
  <si>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</si>
  <si>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</si>
  <si>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</si>
  <si>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</si>
  <si>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</si>
  <si>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</si>
  <si>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</si>
  <si>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</si>
  <si>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</si>
  <si>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</si>
  <si>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</si>
  <si>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</si>
  <si>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</si>
  <si>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</si>
  <si>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</si>
  <si>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</si>
  <si>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</si>
  <si>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</si>
  <si>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</si>
  <si>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</si>
  <si>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</si>
  <si>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</si>
  <si>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</si>
  <si>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</si>
  <si>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</si>
  <si>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</si>
  <si>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</si>
  <si>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</si>
  <si>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</si>
  <si>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</si>
  <si>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</si>
  <si>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</si>
  <si>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</si>
  <si>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</si>
  <si>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</si>
  <si>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</si>
  <si>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</si>
  <si>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</si>
  <si>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</si>
  <si>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</si>
  <si>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</si>
  <si>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</si>
  <si>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</si>
  <si>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</si>
  <si>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</si>
  <si>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</si>
  <si>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</si>
  <si>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</si>
  <si>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</si>
  <si>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</si>
  <si>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</si>
  <si>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</si>
  <si>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</si>
  <si>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</si>
  <si>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</si>
  <si>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</si>
  <si>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</si>
  <si>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</si>
  <si>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</si>
  <si>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</si>
  <si>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</si>
  <si>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</si>
  <si>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</si>
  <si>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</si>
  <si>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</si>
  <si>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</si>
  <si>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</si>
  <si>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</si>
  <si>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</si>
  <si>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</si>
  <si>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</si>
  <si>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</si>
  <si>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</si>
  <si>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</si>
  <si>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</si>
  <si>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</si>
  <si>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</si>
  <si>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</si>
  <si>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</si>
  <si>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</si>
  <si>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</si>
  <si>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</si>
  <si>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</si>
  <si>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</si>
  <si>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</si>
  <si>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</si>
  <si>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</si>
  <si>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</si>
  <si>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</si>
  <si>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</si>
  <si>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</si>
  <si>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</si>
  <si>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</si>
  <si>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 &amp; J.J. Morin</t>
  </si>
  <si>
    <t>Completed Strecker&amp; Netzel Winners</t>
  </si>
  <si>
    <t>Forfeit by Ed and Bill</t>
  </si>
  <si>
    <t>Wysner - Hornacek</t>
  </si>
  <si>
    <t>Sr. Gross Singles</t>
  </si>
  <si>
    <t>Super Seniors Singles</t>
  </si>
  <si>
    <t>Gross 4-Ball</t>
  </si>
  <si>
    <t>Sr. Gross 4-Ball</t>
  </si>
  <si>
    <t>jerry.coady84@gmail.com</t>
  </si>
  <si>
    <t>horacek</t>
  </si>
  <si>
    <t>kelly</t>
  </si>
  <si>
    <t>spencer</t>
  </si>
  <si>
    <t>august</t>
  </si>
  <si>
    <t>reader</t>
  </si>
  <si>
    <t>aug</t>
  </si>
  <si>
    <t>week of 8-20</t>
  </si>
  <si>
    <t>aug 13th</t>
  </si>
  <si>
    <t>TOTAL MATCHES REMAINING</t>
  </si>
  <si>
    <t>Clear Yellow Cells before using.</t>
  </si>
  <si>
    <t>Only Paste in the Yellow Cells</t>
  </si>
  <si>
    <t>Note: Paste from e-mail as Text and from Excel as Paste Special Values</t>
  </si>
  <si>
    <t xml:space="preserve">Paste-Special-Values Original List </t>
  </si>
  <si>
    <t>Name Reversed with Comma</t>
  </si>
  <si>
    <t>Bendell, Dave</t>
  </si>
  <si>
    <t>Kevin Lawrence </t>
  </si>
  <si>
    <t>John Malko'</t>
  </si>
  <si>
    <t>Catalanotto, Matt</t>
  </si>
  <si>
    <t>Jim Kauffman</t>
  </si>
  <si>
    <t>Chris Collins</t>
  </si>
  <si>
    <t>Janson Kujanson</t>
  </si>
  <si>
    <t>Bill Linck</t>
  </si>
  <si>
    <t>Omar Daal </t>
  </si>
  <si>
    <t>Scott Mitchell</t>
  </si>
  <si>
    <t>.</t>
  </si>
  <si>
    <t>Mark ewing</t>
  </si>
  <si>
    <t>Omar Daal</t>
  </si>
  <si>
    <t>Mike Grassel</t>
  </si>
  <si>
    <t>Duncan Lewis</t>
  </si>
  <si>
    <t>Greg Rearick</t>
  </si>
  <si>
    <t>Browning Holcombe</t>
  </si>
  <si>
    <t>after overseed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</si>
</sst>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
    <numFmt numFmtId="165" formatCode="#,##0.0;\+#,##0.0"/>
    <numFmt numFmtId="166" formatCode="#,##0.0"/>
    <numFmt numFmtId="167" formatCode="0.0"/>
    <numFmt numFmtId="168" formatCode="mm/dd/yy;@"/>
  </numFmts>
  <fonts count="45"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
      <b/>
      <sz val="10"/>
      <color theme="1"/>
      <name val="Arial Black"/>
      <family val="2"/>
    </font>
    <font>
      <sz val="10"/>
      <name val="Arial"/>
      <family val="2"/>
    </font>
    <font>
      <sz val="12"/>
      <name val="Times New Roman"/>
      <family val="1"/>
    </font>
    <font>
      <b/>
      <sz val="10"/>
      <color indexed="8"/>
      <name val="Arial"/>
      <family val="2"/>
    </font>
  </fonts>
  <fills count="28">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s>
  <borders count="40">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medium">
        <color indexed="64"/>
      </left>
      <right/>
      <top style="medium">
        <color indexed="64"/>
      </top>
      <bottom/>
      <diagonal/>
    </border>
  </borders>
  <cellStyleXfs count="6">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xf numFmtId="0" fontId="42" fillId="0" borderId="0"/>
  </cellStyleXfs>
  <cellXfs count="232">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2"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4"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6" fillId="12" borderId="0" xfId="0" applyFont="1" applyFill="1" applyAlignment="1">
      <alignment horizontal="center" vertical="center" wrapText="1"/>
    </xf>
    <xf numFmtId="0" fontId="27" fillId="13" borderId="0" xfId="0" applyFont="1" applyFill="1" applyAlignment="1">
      <alignment horizontal="center" vertical="center" wrapText="1"/>
    </xf>
    <xf numFmtId="0" fontId="26" fillId="14" borderId="0" xfId="0" applyFont="1" applyFill="1" applyAlignment="1">
      <alignment horizontal="center" vertical="center" wrapText="1"/>
    </xf>
    <xf numFmtId="0" fontId="28" fillId="14" borderId="0" xfId="0" applyFont="1" applyFill="1" applyAlignment="1">
      <alignment horizontal="center" vertical="center" wrapText="1"/>
    </xf>
    <xf numFmtId="0" fontId="26" fillId="15" borderId="0" xfId="0" applyFont="1" applyFill="1" applyAlignment="1">
      <alignment horizontal="center" vertical="center" wrapText="1"/>
    </xf>
    <xf numFmtId="0" fontId="27"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29" fillId="0" borderId="0" xfId="0" applyFont="1" applyAlignment="1">
      <alignment horizontal="center"/>
    </xf>
    <xf numFmtId="0" fontId="29" fillId="3" borderId="0" xfId="0" applyFont="1" applyFill="1" applyAlignment="1">
      <alignment horizontal="center"/>
    </xf>
    <xf numFmtId="0" fontId="30" fillId="0" borderId="0" xfId="0" applyFont="1" applyAlignment="1">
      <alignment horizontal="center" vertical="center"/>
    </xf>
    <xf numFmtId="0" fontId="30" fillId="0" borderId="0" xfId="0" applyFont="1"/>
    <xf numFmtId="0" fontId="30" fillId="0" borderId="0" xfId="0" applyFont="1" applyAlignment="1">
      <alignment horizontal="center"/>
    </xf>
    <xf numFmtId="14" fontId="30" fillId="0" borderId="0" xfId="0" applyNumberFormat="1" applyFont="1" applyAlignment="1">
      <alignment horizontal="center" vertical="center"/>
    </xf>
    <xf numFmtId="14" fontId="30" fillId="0" borderId="0" xfId="0" applyNumberFormat="1" applyFont="1" applyAlignment="1">
      <alignment horizontal="center"/>
    </xf>
    <xf numFmtId="0" fontId="30" fillId="0" borderId="1" xfId="0" applyFont="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1" fillId="0" borderId="3" xfId="0" applyFont="1" applyBorder="1" applyAlignment="1">
      <alignment horizontal="center" vertical="center"/>
    </xf>
    <xf numFmtId="0" fontId="31" fillId="0" borderId="0" xfId="0" applyFont="1" applyAlignment="1">
      <alignment horizontal="center" vertical="center"/>
    </xf>
    <xf numFmtId="0" fontId="32" fillId="0" borderId="0" xfId="0" applyFont="1" applyAlignment="1">
      <alignment horizontal="center" vertical="center"/>
    </xf>
    <xf numFmtId="0" fontId="30" fillId="0" borderId="7" xfId="0" applyFont="1" applyBorder="1" applyAlignment="1">
      <alignment horizontal="center" vertical="center"/>
    </xf>
    <xf numFmtId="0" fontId="30" fillId="0" borderId="2" xfId="0" applyFont="1" applyBorder="1" applyAlignment="1">
      <alignment horizontal="center" vertical="center"/>
    </xf>
    <xf numFmtId="0" fontId="30" fillId="0" borderId="6" xfId="0" applyFont="1" applyBorder="1" applyAlignment="1">
      <alignment horizontal="center" vertical="center"/>
    </xf>
    <xf numFmtId="0" fontId="31" fillId="0" borderId="1" xfId="0" applyFont="1" applyBorder="1" applyAlignment="1">
      <alignment horizontal="center" vertical="center"/>
    </xf>
    <xf numFmtId="0" fontId="30" fillId="0" borderId="8" xfId="0" applyFont="1" applyBorder="1" applyAlignment="1">
      <alignment horizontal="center" vertical="center"/>
    </xf>
    <xf numFmtId="0" fontId="31" fillId="0" borderId="2" xfId="0" applyFont="1" applyBorder="1" applyAlignment="1">
      <alignment horizontal="center" vertical="center"/>
    </xf>
    <xf numFmtId="14" fontId="30" fillId="0" borderId="2" xfId="0" applyNumberFormat="1" applyFont="1" applyBorder="1" applyAlignment="1">
      <alignment horizontal="center" vertical="center"/>
    </xf>
    <xf numFmtId="0" fontId="31" fillId="0" borderId="6" xfId="0" applyFont="1" applyBorder="1" applyAlignment="1">
      <alignment horizontal="center" vertical="center"/>
    </xf>
    <xf numFmtId="0" fontId="30" fillId="4" borderId="7" xfId="0" applyFont="1" applyFill="1" applyBorder="1" applyAlignment="1">
      <alignment horizontal="center" vertical="center"/>
    </xf>
    <xf numFmtId="14" fontId="30" fillId="0" borderId="4" xfId="0" applyNumberFormat="1" applyFont="1" applyBorder="1" applyAlignment="1">
      <alignment horizontal="center" vertical="center"/>
    </xf>
    <xf numFmtId="16" fontId="30" fillId="0" borderId="1" xfId="0" applyNumberFormat="1" applyFont="1" applyBorder="1" applyAlignment="1">
      <alignment horizontal="center" vertical="center"/>
    </xf>
    <xf numFmtId="0" fontId="30" fillId="4" borderId="1" xfId="0" applyFont="1" applyFill="1" applyBorder="1" applyAlignment="1">
      <alignment horizontal="center" vertical="center"/>
    </xf>
    <xf numFmtId="0" fontId="30" fillId="0" borderId="12" xfId="0" applyFont="1" applyBorder="1" applyAlignment="1">
      <alignment horizontal="center" vertical="center"/>
    </xf>
    <xf numFmtId="0" fontId="31" fillId="0" borderId="13"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shrinkToFit="1"/>
    </xf>
    <xf numFmtId="0" fontId="30" fillId="0" borderId="11" xfId="0" applyFont="1" applyBorder="1" applyAlignment="1">
      <alignment horizontal="center" vertical="center"/>
    </xf>
    <xf numFmtId="0" fontId="31" fillId="0" borderId="5" xfId="0" applyFont="1" applyBorder="1" applyAlignment="1">
      <alignment horizontal="center" vertical="center"/>
    </xf>
    <xf numFmtId="16" fontId="30" fillId="0" borderId="7" xfId="0" applyNumberFormat="1" applyFont="1" applyBorder="1" applyAlignment="1">
      <alignment horizontal="center" vertical="center"/>
    </xf>
    <xf numFmtId="0" fontId="30"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3" fillId="0" borderId="3" xfId="0" applyFont="1" applyBorder="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3"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3"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3"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3"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3"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5" fillId="0" borderId="0" xfId="0" applyFont="1" applyAlignment="1">
      <alignment horizontal="center" vertical="center"/>
    </xf>
    <xf numFmtId="0" fontId="35" fillId="0" borderId="0" xfId="0" applyFont="1"/>
    <xf numFmtId="14" fontId="35" fillId="0" borderId="0" xfId="0" applyNumberFormat="1" applyFont="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29"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8" fillId="7" borderId="14" xfId="0" applyFont="1" applyFill="1" applyBorder="1" applyAlignment="1">
      <alignment horizontal="left" vertical="center"/>
    </xf>
    <xf numFmtId="0" fontId="0" fillId="19" borderId="14" xfId="0" applyFill="1" applyBorder="1"/>
    <xf numFmtId="0" fontId="39" fillId="7" borderId="14" xfId="4" applyFont="1" applyFill="1" applyBorder="1"/>
    <xf numFmtId="0" fontId="0" fillId="22" borderId="14" xfId="0" applyFill="1" applyBorder="1" applyAlignment="1">
      <alignment horizontal="center"/>
    </xf>
    <xf numFmtId="0" fontId="40" fillId="0" borderId="0" xfId="4" applyFont="1" applyAlignment="1">
      <alignment vertical="center" wrapText="1"/>
    </xf>
    <xf numFmtId="0" fontId="39" fillId="23" borderId="14" xfId="4" applyFont="1" applyFill="1" applyBorder="1" applyAlignment="1">
      <alignment horizontal="center"/>
    </xf>
    <xf numFmtId="0" fontId="40" fillId="23" borderId="14" xfId="4" applyFont="1" applyFill="1" applyBorder="1" applyAlignment="1">
      <alignment horizontal="center" vertical="center" wrapText="1"/>
    </xf>
    <xf numFmtId="0" fontId="39" fillId="0" borderId="14" xfId="4" applyFont="1" applyBorder="1"/>
    <xf numFmtId="0" fontId="4" fillId="4" borderId="14" xfId="0" applyFont="1" applyFill="1" applyBorder="1" applyAlignment="1">
      <alignment horizontal="center"/>
    </xf>
    <xf numFmtId="0" fontId="0" fillId="24" borderId="0" xfId="0" applyFill="1" applyAlignment="1">
      <alignment horizontal="center"/>
    </xf>
    <xf numFmtId="0" fontId="0" fillId="16" borderId="14" xfId="0" applyFill="1" applyBorder="1"/>
    <xf numFmtId="14" fontId="0" fillId="16" borderId="0" xfId="0" applyNumberFormat="1" applyFill="1" applyAlignment="1">
      <alignment horizontal="center"/>
    </xf>
    <xf numFmtId="14" fontId="0" fillId="0" borderId="0" xfId="0" applyNumberFormat="1" applyAlignment="1">
      <alignment horizontal="center"/>
    </xf>
    <xf numFmtId="0" fontId="0" fillId="21" borderId="0" xfId="0" applyFill="1"/>
    <xf numFmtId="0" fontId="0" fillId="25" borderId="0" xfId="0" applyFill="1"/>
    <xf numFmtId="0" fontId="30" fillId="26" borderId="7" xfId="0" applyFont="1" applyFill="1" applyBorder="1" applyAlignment="1">
      <alignment horizontal="center" vertical="center"/>
    </xf>
    <xf numFmtId="168" fontId="30" fillId="0" borderId="0" xfId="0" applyNumberFormat="1" applyFont="1" applyAlignment="1">
      <alignment horizontal="center" vertical="center"/>
    </xf>
    <xf numFmtId="14" fontId="30" fillId="0" borderId="6" xfId="0" applyNumberFormat="1" applyFont="1" applyBorder="1" applyAlignment="1">
      <alignment horizontal="center" vertical="center"/>
    </xf>
    <xf numFmtId="0" fontId="0" fillId="15" borderId="0" xfId="0" applyFill="1"/>
    <xf numFmtId="16" fontId="0" fillId="0" borderId="0" xfId="0" applyNumberFormat="1"/>
    <xf numFmtId="0" fontId="21" fillId="22" borderId="28" xfId="0" applyFont="1" applyFill="1" applyBorder="1" applyAlignment="1">
      <alignment horizontal="center"/>
    </xf>
    <xf numFmtId="0" fontId="41" fillId="0" borderId="0" xfId="0" applyFont="1"/>
    <xf numFmtId="0" fontId="39" fillId="0" borderId="0" xfId="4" applyFont="1"/>
    <xf numFmtId="0" fontId="39" fillId="27" borderId="14" xfId="4" applyFont="1" applyFill="1" applyBorder="1" applyAlignment="1">
      <alignment horizontal="center"/>
    </xf>
    <xf numFmtId="0" fontId="40" fillId="8" borderId="14" xfId="5" applyFont="1" applyFill="1" applyBorder="1" applyAlignment="1" applyProtection="1">
      <alignment vertical="center" wrapText="1"/>
      <protection locked="0"/>
    </xf>
    <xf numFmtId="0" fontId="43" fillId="8" borderId="14" xfId="5" applyFont="1" applyFill="1" applyBorder="1" applyAlignment="1" applyProtection="1">
      <alignment vertical="center" wrapText="1"/>
      <protection locked="0"/>
    </xf>
    <xf numFmtId="0" fontId="39" fillId="8" borderId="14" xfId="4" applyFont="1" applyFill="1" applyBorder="1" applyAlignment="1" applyProtection="1">
      <alignment vertical="center" wrapText="1"/>
      <protection locked="0"/>
    </xf>
    <xf numFmtId="0" fontId="39" fillId="8" borderId="14" xfId="4" applyFont="1" applyFill="1" applyBorder="1" applyProtection="1">
      <protection locked="0"/>
    </xf>
    <xf numFmtId="0" fontId="0" fillId="24" borderId="14" xfId="0" applyFill="1" applyBorder="1"/>
    <xf numFmtId="0" fontId="0" fillId="12" borderId="14" xfId="0" applyFill="1" applyBorder="1"/>
    <xf numFmtId="14" fontId="44" fillId="0" borderId="0" xfId="0" applyNumberFormat="1" applyFont="1" applyAlignment="1">
      <alignment horizontal="center" vertical="center"/>
    </xf>
    <xf numFmtId="0" fontId="30" fillId="0" borderId="2"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xf>
    <xf numFmtId="0" fontId="35" fillId="0" borderId="0" xfId="0" applyFont="1" applyAlignment="1">
      <alignment horizontal="center" vertical="center"/>
    </xf>
    <xf numFmtId="0" fontId="36" fillId="0" borderId="0" xfId="0" applyFont="1" applyAlignment="1">
      <alignment horizontal="center" vertical="center"/>
    </xf>
    <xf numFmtId="0" fontId="31" fillId="0" borderId="0" xfId="0" applyFont="1" applyAlignment="1">
      <alignment horizontal="center"/>
    </xf>
    <xf numFmtId="14" fontId="36" fillId="0" borderId="0" xfId="0" applyNumberFormat="1" applyFont="1" applyAlignment="1">
      <alignment horizontal="center" vertical="center"/>
    </xf>
    <xf numFmtId="14" fontId="30"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3"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39"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6">
    <cellStyle name="Input" xfId="3" builtinId="20"/>
    <cellStyle name="Normal" xfId="0" builtinId="0"/>
    <cellStyle name="Normal 2" xfId="1" xr:uid="{B6B61009-6407-424C-A336-ECFACEDF5AF6}"/>
    <cellStyle name="Normal 2 2" xfId="5" xr:uid="{F18632EB-6F40-4354-9D46-A073B216B9AE}"/>
    <cellStyle name="Normal 3 2" xfId="4" xr:uid="{BD4D06DC-F83F-499C-B953-2EA61EAE8ADF}"/>
    <cellStyle name="Percent" xfId="2" builtinId="5"/>
  </cellStyles>
  <dxfs count="10">
    <dxf>
      <fill>
        <patternFill>
          <bgColor theme="5" tint="0.39994506668294322"/>
        </patternFill>
      </fill>
    </dxf>
    <dxf>
      <fill>
        <patternFill>
          <bgColor theme="5" tint="0.39994506668294322"/>
        </patternFill>
      </fill>
    </dxf>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00000000-0008-0000-1000-000002000000}"/>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00000000-0008-0000-1000-000003000000}"/>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00000000-0008-0000-1000-000004000000}"/>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opLeftCell="B10" zoomScale="40" zoomScaleNormal="40" workbookViewId="0">
      <selection activeCell="E37" sqref="E36:E37"/>
    </sheetView>
  </sheetViews>
  <sheetFormatPr defaultColWidth="9.109375" defaultRowHeight="33" x14ac:dyDescent="0.6"/>
  <cols>
    <col min="1" max="1" width="43.33203125" style="77" hidden="1" customWidth="1"/>
    <col min="2" max="2" width="47.5546875" style="76" customWidth="1"/>
    <col min="3"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customWidth="1"/>
    <col min="16" max="16" width="11.44140625" style="77"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c r="P1" s="202"/>
    </row>
    <row r="2" spans="1:16" ht="31.95" customHeight="1" x14ac:dyDescent="0.6">
      <c r="A2" s="78"/>
      <c r="B2" s="140">
        <v>44990</v>
      </c>
      <c r="C2" s="140">
        <v>45046</v>
      </c>
      <c r="D2" s="140">
        <v>45193</v>
      </c>
      <c r="E2" s="140">
        <v>45263</v>
      </c>
      <c r="F2" s="140"/>
      <c r="G2" s="203">
        <v>45291</v>
      </c>
      <c r="H2" s="203"/>
      <c r="I2" s="139"/>
      <c r="J2" s="140">
        <f>E2</f>
        <v>45263</v>
      </c>
      <c r="K2" s="140">
        <f>D2</f>
        <v>45193</v>
      </c>
      <c r="L2" s="140">
        <f>C2</f>
        <v>45046</v>
      </c>
      <c r="M2" s="140">
        <f>B2</f>
        <v>44990</v>
      </c>
      <c r="N2" s="78">
        <f>A2</f>
        <v>0</v>
      </c>
      <c r="O2" s="204"/>
      <c r="P2" s="199"/>
    </row>
    <row r="3" spans="1:16" ht="31.95" customHeight="1" x14ac:dyDescent="0.75">
      <c r="A3" s="78"/>
      <c r="B3" s="137"/>
      <c r="C3" s="137"/>
      <c r="D3" s="137"/>
      <c r="E3" s="137"/>
      <c r="F3" s="137"/>
      <c r="G3" s="137"/>
      <c r="H3" s="137"/>
      <c r="I3" s="136"/>
      <c r="J3" s="137"/>
      <c r="K3" s="137"/>
      <c r="L3" s="137"/>
      <c r="M3" s="137"/>
      <c r="N3" s="78"/>
      <c r="O3" s="79"/>
    </row>
    <row r="4" spans="1:16" ht="31.95" customHeight="1" x14ac:dyDescent="0.75">
      <c r="B4" s="136"/>
      <c r="C4" s="136"/>
      <c r="D4" s="136"/>
      <c r="E4" s="200" t="s">
        <v>44</v>
      </c>
      <c r="F4" s="200"/>
      <c r="G4" s="200"/>
      <c r="H4" s="200"/>
      <c r="I4" s="200"/>
      <c r="J4" s="200"/>
      <c r="K4" s="136"/>
      <c r="L4" s="136"/>
      <c r="M4" s="136"/>
    </row>
    <row r="5" spans="1:16" ht="31.95" customHeight="1" thickBot="1" x14ac:dyDescent="0.65">
      <c r="A5" s="80"/>
      <c r="B5" s="135"/>
      <c r="C5" s="135"/>
      <c r="D5" s="135"/>
      <c r="E5" s="200" t="s">
        <v>574</v>
      </c>
      <c r="F5" s="200"/>
      <c r="G5" s="200"/>
      <c r="H5" s="200"/>
      <c r="I5" s="200"/>
      <c r="J5" s="200"/>
      <c r="K5" s="135"/>
      <c r="L5" s="135"/>
      <c r="M5" s="135"/>
      <c r="N5" s="80"/>
    </row>
    <row r="6" spans="1:16" ht="31.95" customHeight="1" thickTop="1" thickBot="1" x14ac:dyDescent="0.65">
      <c r="A6" s="81"/>
      <c r="B6" s="80" t="s">
        <v>45</v>
      </c>
      <c r="C6" s="75"/>
      <c r="D6" s="75"/>
      <c r="E6" s="75"/>
      <c r="F6" s="75"/>
      <c r="G6" s="75"/>
      <c r="H6" s="75"/>
      <c r="I6" s="75"/>
      <c r="J6" s="75"/>
      <c r="K6" s="75"/>
      <c r="L6" s="75"/>
      <c r="M6" s="80" t="s">
        <v>96</v>
      </c>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t="s">
        <v>45</v>
      </c>
      <c r="D8" s="75"/>
      <c r="E8" s="86"/>
      <c r="F8" s="86"/>
      <c r="G8" s="86"/>
      <c r="H8" s="86"/>
      <c r="I8" s="86"/>
      <c r="J8" s="86"/>
      <c r="K8" s="75"/>
      <c r="L8" s="80" t="s">
        <v>96</v>
      </c>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t="s">
        <v>30</v>
      </c>
      <c r="C10" s="89"/>
      <c r="D10" s="75"/>
      <c r="E10" s="75"/>
      <c r="F10" s="75"/>
      <c r="G10" s="75"/>
      <c r="H10" s="75"/>
      <c r="I10" s="75"/>
      <c r="J10" s="75"/>
      <c r="K10" s="75"/>
      <c r="L10" s="91"/>
      <c r="M10" s="87" t="s">
        <v>50</v>
      </c>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56</v>
      </c>
      <c r="E12" s="75"/>
      <c r="F12" s="75"/>
      <c r="G12" s="75"/>
      <c r="H12" s="75"/>
      <c r="I12" s="75"/>
      <c r="J12" s="75"/>
      <c r="K12" s="80" t="s">
        <v>96</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t="s">
        <v>56</v>
      </c>
      <c r="C14" s="89"/>
      <c r="D14" s="89"/>
      <c r="E14" s="75"/>
      <c r="F14" s="75"/>
      <c r="G14" s="75"/>
      <c r="H14" s="75"/>
      <c r="I14" s="75"/>
      <c r="J14" s="75"/>
      <c r="K14" s="91"/>
      <c r="L14" s="91"/>
      <c r="M14" s="80" t="s">
        <v>55</v>
      </c>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t="s">
        <v>56</v>
      </c>
      <c r="D16" s="89"/>
      <c r="E16" s="75"/>
      <c r="F16" s="75"/>
      <c r="G16" s="75"/>
      <c r="H16" s="75"/>
      <c r="I16" s="75"/>
      <c r="J16" s="75"/>
      <c r="K16" s="91"/>
      <c r="L16" s="87" t="s">
        <v>55</v>
      </c>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t="s">
        <v>54</v>
      </c>
      <c r="C18" s="75"/>
      <c r="D18" s="89"/>
      <c r="E18" s="75"/>
      <c r="F18" s="75"/>
      <c r="G18" s="75"/>
      <c r="H18" s="75"/>
      <c r="I18" s="75"/>
      <c r="J18" s="75"/>
      <c r="K18" s="91"/>
      <c r="L18" s="75"/>
      <c r="M18" s="95" t="s">
        <v>115</v>
      </c>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c r="K21" s="91"/>
      <c r="L21" s="75"/>
      <c r="M21" s="75"/>
      <c r="N21" s="80"/>
    </row>
    <row r="22" spans="1:16" ht="31.95" customHeight="1" thickTop="1" thickBot="1" x14ac:dyDescent="0.65">
      <c r="A22" s="81"/>
      <c r="B22" s="80" t="s">
        <v>35</v>
      </c>
      <c r="C22" s="75"/>
      <c r="D22" s="89"/>
      <c r="E22" s="81"/>
      <c r="F22" s="75"/>
      <c r="G22" s="75"/>
      <c r="H22" s="75"/>
      <c r="I22" s="89"/>
      <c r="J22" s="82"/>
      <c r="K22" s="91"/>
      <c r="L22" s="75"/>
      <c r="M22" s="80" t="s">
        <v>17</v>
      </c>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t="s">
        <v>68</v>
      </c>
      <c r="D24" s="89"/>
      <c r="E24" s="89"/>
      <c r="F24" s="75"/>
      <c r="G24" s="75"/>
      <c r="H24" s="75"/>
      <c r="I24" s="89"/>
      <c r="J24" s="75"/>
      <c r="K24" s="91"/>
      <c r="L24" s="97" t="s">
        <v>24</v>
      </c>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t="s">
        <v>68</v>
      </c>
      <c r="C26" s="89"/>
      <c r="D26" s="89"/>
      <c r="E26" s="89"/>
      <c r="F26" s="75"/>
      <c r="G26" s="75"/>
      <c r="H26" s="75"/>
      <c r="I26" s="89"/>
      <c r="J26" s="75"/>
      <c r="K26" s="91"/>
      <c r="L26" s="91"/>
      <c r="M26" s="87" t="s">
        <v>24</v>
      </c>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68</v>
      </c>
      <c r="E28" s="89"/>
      <c r="F28" s="75"/>
      <c r="G28" s="75"/>
      <c r="H28" s="75"/>
      <c r="I28" s="89"/>
      <c r="J28" s="75"/>
      <c r="K28" s="87" t="s">
        <v>24</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98" t="s">
        <v>115</v>
      </c>
      <c r="C30" s="89"/>
      <c r="D30" s="75"/>
      <c r="E30" s="89"/>
      <c r="F30" s="75"/>
      <c r="G30" s="75"/>
      <c r="H30" s="75"/>
      <c r="I30" s="89"/>
      <c r="J30" s="75"/>
      <c r="K30" s="75"/>
      <c r="L30" s="91"/>
      <c r="M30" s="80" t="s">
        <v>48</v>
      </c>
      <c r="N30" s="82"/>
      <c r="O30" s="199"/>
      <c r="P30" s="199"/>
    </row>
    <row r="31" spans="1:16" ht="31.95" customHeight="1" thickTop="1" thickBot="1" x14ac:dyDescent="0.65">
      <c r="A31" s="83"/>
      <c r="B31" s="84"/>
      <c r="C31" s="99"/>
      <c r="D31" s="91"/>
      <c r="E31" s="89"/>
      <c r="F31" s="75"/>
      <c r="G31" s="75"/>
      <c r="H31" s="75"/>
      <c r="I31" s="89"/>
      <c r="J31" s="75"/>
      <c r="K31" s="75"/>
      <c r="L31" s="91"/>
      <c r="M31" s="82"/>
      <c r="N31" s="87"/>
    </row>
    <row r="32" spans="1:16" ht="31.95" customHeight="1" thickTop="1" thickBot="1" x14ac:dyDescent="0.65">
      <c r="A32" s="88"/>
      <c r="B32" s="94"/>
      <c r="C32" s="100" t="s">
        <v>57</v>
      </c>
      <c r="D32" s="91"/>
      <c r="E32" s="89"/>
      <c r="F32" s="75"/>
      <c r="G32" s="75"/>
      <c r="H32" s="75"/>
      <c r="I32" s="89"/>
      <c r="J32" s="75"/>
      <c r="K32" s="75"/>
      <c r="L32" s="87" t="s">
        <v>48</v>
      </c>
      <c r="M32" s="91"/>
      <c r="N32" s="88"/>
    </row>
    <row r="33" spans="1:16" ht="31.95" customHeight="1" thickTop="1" thickBot="1" x14ac:dyDescent="0.65">
      <c r="A33" s="80"/>
      <c r="B33" s="89"/>
      <c r="C33" s="88"/>
      <c r="D33" s="75"/>
      <c r="E33" s="89"/>
      <c r="F33" s="75"/>
      <c r="G33" s="75"/>
      <c r="H33" s="75"/>
      <c r="I33" s="89"/>
      <c r="J33" s="75"/>
      <c r="K33" s="75"/>
      <c r="L33" s="88"/>
      <c r="M33" s="91"/>
      <c r="N33" s="80"/>
    </row>
    <row r="34" spans="1:16" ht="31.95" customHeight="1" thickTop="1" thickBot="1" x14ac:dyDescent="0.65">
      <c r="A34" s="81"/>
      <c r="B34" s="83" t="s">
        <v>57</v>
      </c>
      <c r="C34" s="75"/>
      <c r="D34" s="75"/>
      <c r="E34" s="89"/>
      <c r="F34" s="75"/>
      <c r="G34" s="75"/>
      <c r="H34" s="75"/>
      <c r="I34" s="89"/>
      <c r="J34" s="75"/>
      <c r="K34" s="75"/>
      <c r="L34" s="75"/>
      <c r="M34" s="87" t="s">
        <v>20</v>
      </c>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t="s">
        <v>638</v>
      </c>
      <c r="F37" s="82"/>
      <c r="G37" s="92"/>
      <c r="H37" s="88"/>
      <c r="I37" s="84"/>
      <c r="J37" s="75"/>
      <c r="K37" s="75"/>
      <c r="L37" s="75"/>
      <c r="M37" s="75"/>
      <c r="N37" s="80"/>
    </row>
    <row r="38" spans="1:16" ht="31.95" customHeight="1" thickTop="1" thickBot="1" x14ac:dyDescent="0.65">
      <c r="A38" s="81"/>
      <c r="B38" s="80" t="s">
        <v>23</v>
      </c>
      <c r="C38" s="75"/>
      <c r="D38" s="75"/>
      <c r="E38" s="89"/>
      <c r="F38" s="75"/>
      <c r="G38" s="75"/>
      <c r="H38" s="75"/>
      <c r="I38" s="89"/>
      <c r="J38" s="75"/>
      <c r="K38" s="75"/>
      <c r="L38" s="75"/>
      <c r="M38" s="80" t="s">
        <v>51</v>
      </c>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t="s">
        <v>13</v>
      </c>
      <c r="D40" s="75"/>
      <c r="E40" s="89"/>
      <c r="F40" s="75"/>
      <c r="G40" s="75"/>
      <c r="H40" s="75"/>
      <c r="I40" s="89"/>
      <c r="J40" s="75"/>
      <c r="K40" s="75"/>
      <c r="L40" s="80" t="s">
        <v>51</v>
      </c>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t="s">
        <v>13</v>
      </c>
      <c r="C42" s="89"/>
      <c r="D42" s="75"/>
      <c r="E42" s="89"/>
      <c r="F42" s="75"/>
      <c r="G42" s="198"/>
      <c r="H42" s="198"/>
      <c r="I42" s="89"/>
      <c r="J42" s="75"/>
      <c r="K42" s="75"/>
      <c r="L42" s="91"/>
      <c r="M42" s="87" t="s">
        <v>69</v>
      </c>
      <c r="N42" s="82"/>
      <c r="O42" s="199"/>
      <c r="P42" s="199"/>
    </row>
    <row r="43" spans="1:16" ht="31.95" customHeight="1" thickTop="1" thickBot="1" x14ac:dyDescent="0.65">
      <c r="A43" s="83"/>
      <c r="B43" s="92"/>
      <c r="C43" s="89"/>
      <c r="D43" s="75"/>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85</v>
      </c>
      <c r="E45" s="89"/>
      <c r="F45" s="75"/>
      <c r="G45" s="75"/>
      <c r="H45" s="75"/>
      <c r="I45" s="89"/>
      <c r="J45" s="75"/>
      <c r="K45" s="80" t="s">
        <v>208</v>
      </c>
      <c r="L45" s="91"/>
      <c r="M45" s="75"/>
      <c r="N45" s="80"/>
    </row>
    <row r="46" spans="1:16" ht="31.95" customHeight="1" thickTop="1" thickBot="1" x14ac:dyDescent="0.65">
      <c r="A46" s="81"/>
      <c r="B46" s="80" t="s">
        <v>77</v>
      </c>
      <c r="C46" s="89"/>
      <c r="D46" s="81"/>
      <c r="E46" s="89"/>
      <c r="F46" s="75"/>
      <c r="G46" s="75"/>
      <c r="H46" s="75"/>
      <c r="I46" s="89"/>
      <c r="J46" s="75"/>
      <c r="K46" s="82"/>
      <c r="L46" s="91"/>
      <c r="M46" s="102" t="s">
        <v>104</v>
      </c>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t="s">
        <v>85</v>
      </c>
      <c r="D48" s="89"/>
      <c r="E48" s="89"/>
      <c r="F48" s="75"/>
      <c r="G48" s="198"/>
      <c r="H48" s="198"/>
      <c r="I48" s="89"/>
      <c r="J48" s="75"/>
      <c r="K48" s="91"/>
      <c r="L48" s="87" t="s">
        <v>208</v>
      </c>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t="s">
        <v>85</v>
      </c>
      <c r="C50" s="75"/>
      <c r="D50" s="89"/>
      <c r="E50" s="89"/>
      <c r="F50" s="75"/>
      <c r="G50" s="75"/>
      <c r="H50" s="75"/>
      <c r="I50" s="89"/>
      <c r="J50" s="75"/>
      <c r="K50" s="91"/>
      <c r="L50" s="75"/>
      <c r="M50" s="87" t="s">
        <v>208</v>
      </c>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74</v>
      </c>
      <c r="F53" s="75"/>
      <c r="G53" s="75"/>
      <c r="H53" s="75"/>
      <c r="I53" s="75"/>
      <c r="J53" s="87" t="s">
        <v>80</v>
      </c>
      <c r="K53" s="91"/>
      <c r="L53" s="75"/>
      <c r="M53" s="75"/>
      <c r="N53" s="80"/>
    </row>
    <row r="54" spans="1:14" ht="31.95" customHeight="1" thickTop="1" thickBot="1" x14ac:dyDescent="0.65">
      <c r="A54" s="81"/>
      <c r="B54" s="80" t="s">
        <v>571</v>
      </c>
      <c r="C54" s="75"/>
      <c r="D54" s="89"/>
      <c r="E54" s="88"/>
      <c r="F54" s="75"/>
      <c r="G54" s="75"/>
      <c r="H54" s="75"/>
      <c r="I54" s="75"/>
      <c r="J54" s="75"/>
      <c r="K54" s="91"/>
      <c r="L54" s="75"/>
      <c r="M54" s="80" t="s">
        <v>67</v>
      </c>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t="s">
        <v>74</v>
      </c>
      <c r="D56" s="89"/>
      <c r="E56" s="75"/>
      <c r="F56" s="75"/>
      <c r="G56" s="75"/>
      <c r="H56" s="75"/>
      <c r="I56" s="75"/>
      <c r="J56" s="75"/>
      <c r="K56" s="91"/>
      <c r="L56" s="80" t="s">
        <v>65</v>
      </c>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t="s">
        <v>74</v>
      </c>
      <c r="C58" s="89"/>
      <c r="D58" s="89"/>
      <c r="E58" s="75"/>
      <c r="F58" s="75"/>
      <c r="G58" s="75"/>
      <c r="H58" s="75"/>
      <c r="I58" s="75"/>
      <c r="J58" s="75"/>
      <c r="K58" s="91"/>
      <c r="L58" s="91"/>
      <c r="M58" s="87" t="s">
        <v>65</v>
      </c>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74</v>
      </c>
      <c r="E61" s="75"/>
      <c r="F61" s="75"/>
      <c r="G61" s="75"/>
      <c r="H61" s="75"/>
      <c r="I61" s="75"/>
      <c r="J61" s="75"/>
      <c r="K61" s="87" t="s">
        <v>80</v>
      </c>
      <c r="L61" s="91"/>
      <c r="M61" s="75"/>
      <c r="N61" s="80"/>
    </row>
    <row r="62" spans="1:14" ht="31.95" customHeight="1" thickTop="1" thickBot="1" x14ac:dyDescent="0.65">
      <c r="A62" s="81"/>
      <c r="B62" s="80" t="s">
        <v>28</v>
      </c>
      <c r="C62" s="89"/>
      <c r="D62" s="88"/>
      <c r="E62" s="75"/>
      <c r="F62" s="75"/>
      <c r="G62" s="75"/>
      <c r="H62" s="75"/>
      <c r="I62" s="75"/>
      <c r="J62" s="75"/>
      <c r="K62" s="88"/>
      <c r="L62" s="91"/>
      <c r="M62" s="80" t="s">
        <v>80</v>
      </c>
      <c r="N62" s="82"/>
    </row>
    <row r="63" spans="1:14" ht="31.95" customHeight="1" thickTop="1" thickBot="1" x14ac:dyDescent="0.65">
      <c r="A63" s="83"/>
      <c r="B63" s="84"/>
      <c r="C63" s="89"/>
      <c r="D63" s="75"/>
      <c r="E63" s="75"/>
      <c r="F63" s="75"/>
      <c r="G63" s="75"/>
      <c r="H63" s="75"/>
      <c r="I63" s="75"/>
      <c r="J63" s="75"/>
      <c r="K63" s="75"/>
      <c r="L63" s="91"/>
      <c r="M63" s="82"/>
      <c r="N63" s="87"/>
    </row>
    <row r="64" spans="1:14" ht="31.95" customHeight="1" thickTop="1" thickBot="1" x14ac:dyDescent="0.65">
      <c r="A64" s="92"/>
      <c r="B64" s="89"/>
      <c r="C64" s="83" t="s">
        <v>94</v>
      </c>
      <c r="D64" s="75"/>
      <c r="E64" s="75"/>
      <c r="F64" s="75"/>
      <c r="G64" s="75"/>
      <c r="H64" s="75"/>
      <c r="I64" s="75"/>
      <c r="J64" s="75"/>
      <c r="K64" s="75"/>
      <c r="L64" s="105" t="s">
        <v>80</v>
      </c>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t="s">
        <v>94</v>
      </c>
      <c r="C66" s="75"/>
      <c r="D66" s="75"/>
      <c r="E66" s="75"/>
      <c r="F66" s="75"/>
      <c r="G66" s="75"/>
      <c r="H66" s="75"/>
      <c r="I66" s="75"/>
      <c r="J66" s="75"/>
      <c r="K66" s="75"/>
      <c r="L66" s="75"/>
      <c r="M66" s="87" t="s">
        <v>73</v>
      </c>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211" t="s">
        <v>199</v>
      </c>
      <c r="E3" s="212"/>
      <c r="F3" s="212"/>
      <c r="G3" s="212"/>
      <c r="H3" s="213"/>
      <c r="I3" s="214" t="s">
        <v>200</v>
      </c>
      <c r="J3" s="215"/>
      <c r="K3" s="215"/>
      <c r="L3" s="216"/>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210" t="s">
        <v>206</v>
      </c>
      <c r="P6" s="210"/>
      <c r="Q6" s="210"/>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551</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548</v>
      </c>
      <c r="E30" s="3">
        <v>64</v>
      </c>
      <c r="F30" s="3" t="s">
        <v>546</v>
      </c>
      <c r="G30" s="3" t="s">
        <v>547</v>
      </c>
      <c r="H30" s="3" t="s">
        <v>549</v>
      </c>
      <c r="I30" s="3">
        <v>32</v>
      </c>
      <c r="J30" s="3">
        <v>8</v>
      </c>
      <c r="K30" s="3" t="s">
        <v>550</v>
      </c>
    </row>
    <row r="31" spans="2:37" ht="83.4" x14ac:dyDescent="0.3">
      <c r="C31" s="4" t="s">
        <v>193</v>
      </c>
      <c r="D31" s="4" t="s">
        <v>194</v>
      </c>
      <c r="E31" s="5" t="s">
        <v>195</v>
      </c>
      <c r="F31" s="5" t="s">
        <v>196</v>
      </c>
      <c r="G31" s="5" t="s">
        <v>197</v>
      </c>
      <c r="H31" s="5" t="s">
        <v>195</v>
      </c>
      <c r="I31" s="5" t="s">
        <v>196</v>
      </c>
      <c r="J31" s="4" t="s">
        <v>194</v>
      </c>
      <c r="K31" s="4" t="s">
        <v>198</v>
      </c>
    </row>
    <row r="32" spans="2:37" ht="15.6" x14ac:dyDescent="0.3">
      <c r="B32" t="s">
        <v>570</v>
      </c>
      <c r="C32" s="71">
        <v>44990</v>
      </c>
      <c r="D32" s="71">
        <v>44983</v>
      </c>
      <c r="E32" s="71">
        <v>44990</v>
      </c>
      <c r="F32" s="71">
        <v>44990</v>
      </c>
      <c r="G32" s="72">
        <v>44983</v>
      </c>
      <c r="H32" s="71">
        <v>44990</v>
      </c>
      <c r="I32" s="71">
        <v>44990</v>
      </c>
      <c r="J32" s="71">
        <v>45075</v>
      </c>
      <c r="K32" s="71">
        <v>45088</v>
      </c>
    </row>
    <row r="33" spans="2:11" ht="15.6" x14ac:dyDescent="0.3">
      <c r="C33" s="71">
        <v>45046</v>
      </c>
      <c r="D33" s="71">
        <v>45067</v>
      </c>
      <c r="E33" s="71">
        <v>45046</v>
      </c>
      <c r="F33" s="71">
        <v>45046</v>
      </c>
      <c r="G33" s="71">
        <v>45067</v>
      </c>
      <c r="H33" s="71">
        <v>45046</v>
      </c>
      <c r="I33" s="71">
        <v>45046</v>
      </c>
      <c r="J33" s="71">
        <v>45263</v>
      </c>
      <c r="K33" s="71">
        <v>45194</v>
      </c>
    </row>
    <row r="34" spans="2:11" ht="15.6" x14ac:dyDescent="0.3">
      <c r="C34" s="71">
        <v>45193</v>
      </c>
      <c r="D34" s="71">
        <v>45193</v>
      </c>
      <c r="E34" s="71">
        <v>45088</v>
      </c>
      <c r="F34" s="71">
        <v>45088</v>
      </c>
      <c r="G34" s="71">
        <v>45193</v>
      </c>
      <c r="H34" s="71">
        <v>45102</v>
      </c>
      <c r="I34" s="71">
        <v>45193</v>
      </c>
      <c r="J34" s="71">
        <v>45291</v>
      </c>
      <c r="K34" s="71">
        <v>45263</v>
      </c>
    </row>
    <row r="35" spans="2:11" ht="15.6" x14ac:dyDescent="0.3">
      <c r="C35" s="71">
        <v>45263</v>
      </c>
      <c r="D35" s="71">
        <v>45263</v>
      </c>
      <c r="E35" s="71">
        <v>45193</v>
      </c>
      <c r="F35" s="71">
        <v>45193</v>
      </c>
      <c r="G35" s="71">
        <v>45263</v>
      </c>
      <c r="H35" s="71">
        <v>45193</v>
      </c>
      <c r="I35" s="71">
        <v>45263</v>
      </c>
      <c r="J35" s="71"/>
      <c r="K35" s="71">
        <v>45291</v>
      </c>
    </row>
    <row r="36" spans="2:11" ht="15.6" x14ac:dyDescent="0.3">
      <c r="C36" s="71">
        <v>45291</v>
      </c>
      <c r="D36" s="71">
        <v>45291</v>
      </c>
      <c r="E36" s="71">
        <v>45263</v>
      </c>
      <c r="F36" s="71">
        <v>45263</v>
      </c>
      <c r="G36" s="71">
        <v>45291</v>
      </c>
      <c r="H36" s="71">
        <v>45263</v>
      </c>
      <c r="I36" s="71">
        <v>45291</v>
      </c>
      <c r="J36" s="71"/>
      <c r="K36" s="71"/>
    </row>
    <row r="37" spans="2:11" ht="14.4" customHeight="1" x14ac:dyDescent="0.3">
      <c r="E37" s="71">
        <v>45291</v>
      </c>
      <c r="F37" s="71">
        <v>45291</v>
      </c>
      <c r="G37" s="71"/>
      <c r="H37" s="71">
        <v>45291</v>
      </c>
      <c r="I37" s="71"/>
    </row>
    <row r="38" spans="2:11" ht="14.4" customHeight="1" x14ac:dyDescent="0.3">
      <c r="C38" s="70"/>
      <c r="E38" s="71"/>
      <c r="F38" s="71"/>
      <c r="H38" s="71"/>
    </row>
    <row r="40" spans="2:11" ht="15.6" x14ac:dyDescent="0.3">
      <c r="D40" s="71"/>
    </row>
    <row r="41" spans="2:11" x14ac:dyDescent="0.3">
      <c r="B41" t="s">
        <v>551</v>
      </c>
      <c r="C41" s="74" t="s">
        <v>552</v>
      </c>
      <c r="D41" s="74" t="s">
        <v>553</v>
      </c>
      <c r="E41" s="74" t="s">
        <v>554</v>
      </c>
      <c r="F41" s="74" t="s">
        <v>563</v>
      </c>
      <c r="G41" s="74" t="s">
        <v>555</v>
      </c>
      <c r="H41" s="74" t="s">
        <v>556</v>
      </c>
      <c r="I41" s="74" t="s">
        <v>557</v>
      </c>
      <c r="J41" s="74" t="s">
        <v>562</v>
      </c>
      <c r="K41" s="73" t="s">
        <v>558</v>
      </c>
    </row>
    <row r="42" spans="2:11" ht="15.6" x14ac:dyDescent="0.3">
      <c r="B42" t="s">
        <v>514</v>
      </c>
      <c r="C42" s="71" cm="1">
        <f t="array" aca="1" ref="C42" ca="1">INDIRECT("'"&amp;C$41&amp;"'!"&amp;$B42)</f>
        <v>0</v>
      </c>
      <c r="D42" s="71" cm="1">
        <f t="array" aca="1" ref="D42" ca="1">INDIRECT("'"&amp;D$41&amp;"'!"&amp;$B42)</f>
        <v>0</v>
      </c>
      <c r="E42" s="71" cm="1">
        <f t="array" aca="1" ref="E42" ca="1">INDIRECT("'"&amp;E$41&amp;"'!"&amp;$B42)</f>
        <v>44990</v>
      </c>
      <c r="F42" s="71" cm="1">
        <f t="array" aca="1" ref="F42" ca="1">INDIRECT("'"&amp;F$41&amp;"'!"&amp;$B42)</f>
        <v>44990</v>
      </c>
      <c r="G42" s="71" cm="1">
        <f t="array" aca="1" ref="G42" ca="1">INDIRECT("'"&amp;G$41&amp;"'!"&amp;$B42)</f>
        <v>0</v>
      </c>
      <c r="H42" s="71" cm="1">
        <f t="array" aca="1" ref="H42" ca="1">INDIRECT("'"&amp;H$41&amp;"'!"&amp;$B42)</f>
        <v>44990</v>
      </c>
      <c r="I42" s="71" cm="1">
        <f t="array" aca="1" ref="I42" ca="1">INDIRECT("'"&amp;I$41&amp;"'!"&amp;$B42)</f>
        <v>0</v>
      </c>
      <c r="J42" s="71" cm="1">
        <f t="array" aca="1" ref="J42" ca="1">INDIRECT("'"&amp;J$41&amp;"'!"&amp;$B42)</f>
        <v>0</v>
      </c>
      <c r="K42" s="71" cm="1">
        <f t="array" aca="1" ref="K42" ca="1">INDIRECT("'"&amp;K$41&amp;"'!"&amp;$B42)</f>
        <v>0</v>
      </c>
    </row>
    <row r="43" spans="2:11" ht="15.6" x14ac:dyDescent="0.3">
      <c r="B43" t="s">
        <v>516</v>
      </c>
      <c r="C43" s="71" cm="1">
        <f t="array" aca="1" ref="C43" ca="1">INDIRECT("'"&amp;C$41&amp;"'!"&amp;$B43)</f>
        <v>44990</v>
      </c>
      <c r="D43" s="71" cm="1">
        <f t="array" aca="1" ref="D43" ca="1">INDIRECT("'"&amp;D$41&amp;"'!"&amp;$B43)</f>
        <v>44983</v>
      </c>
      <c r="E43" s="71" cm="1">
        <f t="array" aca="1" ref="E43" ca="1">INDIRECT("'"&amp;E$41&amp;"'!"&amp;$B43)</f>
        <v>45046</v>
      </c>
      <c r="F43" s="71" cm="1">
        <f t="array" aca="1" ref="F43" ca="1">INDIRECT("'"&amp;F$41&amp;"'!"&amp;$B43)</f>
        <v>45046</v>
      </c>
      <c r="G43" s="71" cm="1">
        <f t="array" aca="1" ref="G43" ca="1">INDIRECT("'"&amp;G$41&amp;"'!"&amp;$B43)</f>
        <v>44983</v>
      </c>
      <c r="H43" s="71" cm="1">
        <f t="array" aca="1" ref="H43" ca="1">INDIRECT("'"&amp;H$41&amp;"'!"&amp;$B43)</f>
        <v>45046</v>
      </c>
      <c r="I43" s="71" cm="1">
        <f t="array" aca="1" ref="I43" ca="1">INDIRECT("'"&amp;I$41&amp;"'!"&amp;$B43)</f>
        <v>44990</v>
      </c>
      <c r="J43" s="71" cm="1">
        <f t="array" aca="1" ref="J43" ca="1">INDIRECT("'"&amp;J$41&amp;"'!"&amp;$B43)</f>
        <v>0</v>
      </c>
      <c r="K43" s="71" cm="1">
        <f t="array" aca="1" ref="K43" ca="1">INDIRECT("'"&amp;K$41&amp;"'!"&amp;$B43)</f>
        <v>0</v>
      </c>
    </row>
    <row r="44" spans="2:11" ht="15.6" x14ac:dyDescent="0.3">
      <c r="B44" t="s">
        <v>559</v>
      </c>
      <c r="C44" s="71" cm="1">
        <f t="array" aca="1" ref="C44" ca="1">INDIRECT("'"&amp;C$41&amp;"'!"&amp;$B44)</f>
        <v>45046</v>
      </c>
      <c r="D44" s="71" cm="1">
        <f t="array" aca="1" ref="D44" ca="1">INDIRECT("'"&amp;D$41&amp;"'!"&amp;$B44)</f>
        <v>45067</v>
      </c>
      <c r="E44" s="71" cm="1">
        <f t="array" aca="1" ref="E44" ca="1">INDIRECT("'"&amp;E$41&amp;"'!"&amp;$B44)</f>
        <v>45088</v>
      </c>
      <c r="F44" s="71" cm="1">
        <f t="array" aca="1" ref="F44" ca="1">INDIRECT("'"&amp;F$41&amp;"'!"&amp;$B44)</f>
        <v>45088</v>
      </c>
      <c r="G44" s="71" cm="1">
        <f t="array" aca="1" ref="G44" ca="1">INDIRECT("'"&amp;G$41&amp;"'!"&amp;$B44)</f>
        <v>45067</v>
      </c>
      <c r="H44" s="71" cm="1">
        <f t="array" aca="1" ref="H44" ca="1">INDIRECT("'"&amp;H$41&amp;"'!"&amp;$B44)</f>
        <v>45088</v>
      </c>
      <c r="I44" s="71" cm="1">
        <f t="array" aca="1" ref="I44" ca="1">INDIRECT("'"&amp;I$41&amp;"'!"&amp;$B44)</f>
        <v>45046</v>
      </c>
      <c r="J44" s="71" cm="1">
        <f t="array" aca="1" ref="J44" ca="1">INDIRECT("'"&amp;J$41&amp;"'!"&amp;$B44)</f>
        <v>0</v>
      </c>
      <c r="K44" s="71" cm="1">
        <f t="array" aca="1" ref="K44" ca="1">INDIRECT("'"&amp;K$41&amp;"'!"&amp;$B44)</f>
        <v>45088</v>
      </c>
    </row>
    <row r="45" spans="2:11" ht="15.6" x14ac:dyDescent="0.3">
      <c r="B45" t="s">
        <v>560</v>
      </c>
      <c r="C45" s="71" cm="1">
        <f t="array" aca="1" ref="C45" ca="1">INDIRECT("'"&amp;C$41&amp;"'!"&amp;$B45)</f>
        <v>45193</v>
      </c>
      <c r="D45" s="71" cm="1">
        <f t="array" aca="1" ref="D45" ca="1">INDIRECT("'"&amp;D$41&amp;"'!"&amp;$B45)</f>
        <v>45193</v>
      </c>
      <c r="E45" s="71" cm="1">
        <f t="array" aca="1" ref="E45" ca="1">INDIRECT("'"&amp;E$41&amp;"'!"&amp;$B45)</f>
        <v>45193</v>
      </c>
      <c r="F45" s="71" cm="1">
        <f t="array" aca="1" ref="F45" ca="1">INDIRECT("'"&amp;F$41&amp;"'!"&amp;$B45)</f>
        <v>45193</v>
      </c>
      <c r="G45" s="71" cm="1">
        <f t="array" aca="1" ref="G45" ca="1">INDIRECT("'"&amp;G$41&amp;"'!"&amp;$B45)</f>
        <v>45193</v>
      </c>
      <c r="H45" s="71" cm="1">
        <f t="array" aca="1" ref="H45" ca="1">INDIRECT("'"&amp;H$41&amp;"'!"&amp;$B45)</f>
        <v>45193</v>
      </c>
      <c r="I45" s="71" cm="1">
        <f t="array" aca="1" ref="I45" ca="1">INDIRECT("'"&amp;I$41&amp;"'!"&amp;$B45)</f>
        <v>45193</v>
      </c>
      <c r="J45" s="71" cm="1">
        <f t="array" aca="1" ref="J45" ca="1">INDIRECT("'"&amp;J$41&amp;"'!"&amp;$B45)</f>
        <v>45075</v>
      </c>
      <c r="K45" s="71" cm="1">
        <f t="array" aca="1" ref="K45" ca="1">INDIRECT("'"&amp;K$41&amp;"'!"&amp;$B45)</f>
        <v>45193</v>
      </c>
    </row>
    <row r="46" spans="2:11" ht="15.6" x14ac:dyDescent="0.3">
      <c r="B46" t="s">
        <v>561</v>
      </c>
      <c r="C46" s="71" cm="1">
        <f t="array" aca="1" ref="C46" ca="1">INDIRECT("'"&amp;C$41&amp;"'!"&amp;$B46)</f>
        <v>45263</v>
      </c>
      <c r="D46" s="71" cm="1">
        <f t="array" aca="1" ref="D46" ca="1">INDIRECT("'"&amp;D$41&amp;"'!"&amp;$B46)</f>
        <v>45263</v>
      </c>
      <c r="E46" s="71" cm="1">
        <f t="array" aca="1" ref="E46" ca="1">INDIRECT("'"&amp;E$41&amp;"'!"&amp;$B46)</f>
        <v>45263</v>
      </c>
      <c r="F46" s="71" cm="1">
        <f t="array" aca="1" ref="F46" ca="1">INDIRECT("'"&amp;F$41&amp;"'!"&amp;$B46)</f>
        <v>45263</v>
      </c>
      <c r="G46" s="71" cm="1">
        <f t="array" aca="1" ref="G46" ca="1">INDIRECT("'"&amp;G$41&amp;"'!"&amp;$B46)</f>
        <v>45263</v>
      </c>
      <c r="H46" s="71" cm="1">
        <f t="array" aca="1" ref="H46" ca="1">INDIRECT("'"&amp;H$41&amp;"'!"&amp;$B46)</f>
        <v>45263</v>
      </c>
      <c r="I46" s="71" cm="1">
        <f t="array" aca="1" ref="I46" ca="1">INDIRECT("'"&amp;I$41&amp;"'!"&amp;$B46)</f>
        <v>45263</v>
      </c>
      <c r="J46" s="71" cm="1">
        <f t="array" aca="1" ref="J46" ca="1">INDIRECT("'"&amp;J$41&amp;"'!"&amp;$B46)</f>
        <v>45263</v>
      </c>
      <c r="K46" s="71" cm="1">
        <f t="array" aca="1" ref="K46" ca="1">INDIRECT("'"&amp;K$41&amp;"'!"&amp;$B46)</f>
        <v>45263</v>
      </c>
    </row>
    <row r="47" spans="2:11" ht="15.6" x14ac:dyDescent="0.3">
      <c r="B47" t="s">
        <v>564</v>
      </c>
      <c r="C47" s="71" cm="1">
        <f t="array" aca="1" ref="C47" ca="1">INDIRECT("'"&amp;C$41&amp;"'!"&amp;$B47)</f>
        <v>45291</v>
      </c>
      <c r="D47" s="71" cm="1">
        <f t="array" aca="1" ref="D47" ca="1">INDIRECT("'"&amp;D$41&amp;"'!"&amp;$B47)</f>
        <v>45291</v>
      </c>
      <c r="E47" s="71" cm="1">
        <f t="array" aca="1" ref="E47" ca="1">INDIRECT("'"&amp;E$41&amp;"'!"&amp;$B47)</f>
        <v>45291</v>
      </c>
      <c r="F47" s="71" cm="1">
        <f t="array" aca="1" ref="F47" ca="1">INDIRECT("'"&amp;F$41&amp;"'!"&amp;$B47)</f>
        <v>45291</v>
      </c>
      <c r="G47" s="71" cm="1">
        <f t="array" aca="1" ref="G47" ca="1">INDIRECT("'"&amp;G$41&amp;"'!"&amp;$B47)</f>
        <v>45291</v>
      </c>
      <c r="H47" s="71" cm="1">
        <f t="array" aca="1" ref="H47" ca="1">INDIRECT("'"&amp;H$41&amp;"'!"&amp;$B47)</f>
        <v>45291</v>
      </c>
      <c r="I47" s="71" cm="1">
        <f t="array" aca="1" ref="I47" ca="1">INDIRECT("'"&amp;I$41&amp;"'!"&amp;$B47)</f>
        <v>45291</v>
      </c>
      <c r="J47" s="71" cm="1">
        <f t="array" aca="1" ref="J47" ca="1">INDIRECT("'"&amp;J$41&amp;"'!"&amp;$B47)</f>
        <v>45291</v>
      </c>
      <c r="K47" s="71" cm="1">
        <f t="array" aca="1" ref="K47" ca="1">INDIRECT("'"&amp;K$41&amp;"'!"&amp;$B47)</f>
        <v>45291</v>
      </c>
    </row>
    <row r="48" spans="2:11" ht="15.6" x14ac:dyDescent="0.3">
      <c r="B48" t="s">
        <v>565</v>
      </c>
      <c r="C48" s="71" cm="1">
        <f t="array" aca="1" ref="C48" ca="1">INDIRECT("'"&amp;C$41&amp;"'!"&amp;$B48)</f>
        <v>45263</v>
      </c>
      <c r="D48" s="71" cm="1">
        <f t="array" aca="1" ref="D48" ca="1">INDIRECT("'"&amp;D$41&amp;"'!"&amp;$B48)</f>
        <v>45263</v>
      </c>
      <c r="E48" s="71" cm="1">
        <f t="array" aca="1" ref="E48" ca="1">INDIRECT("'"&amp;E$41&amp;"'!"&amp;$B48)</f>
        <v>45263</v>
      </c>
      <c r="F48" s="71" cm="1">
        <f t="array" aca="1" ref="F48" ca="1">INDIRECT("'"&amp;F$41&amp;"'!"&amp;$B48)</f>
        <v>45263</v>
      </c>
      <c r="G48" s="71" cm="1">
        <f t="array" aca="1" ref="G48" ca="1">INDIRECT("'"&amp;G$41&amp;"'!"&amp;$B48)</f>
        <v>45263</v>
      </c>
      <c r="H48" s="71" cm="1">
        <f t="array" aca="1" ref="H48" ca="1">INDIRECT("'"&amp;H$41&amp;"'!"&amp;$B48)</f>
        <v>45263</v>
      </c>
      <c r="I48" s="71" cm="1">
        <f t="array" aca="1" ref="I48" ca="1">INDIRECT("'"&amp;I$41&amp;"'!"&amp;$B48)</f>
        <v>45263</v>
      </c>
      <c r="J48" s="71" cm="1">
        <f t="array" aca="1" ref="J48" ca="1">INDIRECT("'"&amp;J$41&amp;"'!"&amp;$B48)</f>
        <v>45263</v>
      </c>
      <c r="K48" s="71" cm="1">
        <f t="array" aca="1" ref="K48" ca="1">INDIRECT("'"&amp;K$41&amp;"'!"&amp;$B48)</f>
        <v>45263</v>
      </c>
    </row>
    <row r="49" spans="2:11" ht="15.6" x14ac:dyDescent="0.3">
      <c r="B49" t="s">
        <v>566</v>
      </c>
      <c r="C49" s="71" cm="1">
        <f t="array" aca="1" ref="C49" ca="1">INDIRECT("'"&amp;C$41&amp;"'!"&amp;$B49)</f>
        <v>45193</v>
      </c>
      <c r="D49" s="71" cm="1">
        <f t="array" aca="1" ref="D49" ca="1">INDIRECT("'"&amp;D$41&amp;"'!"&amp;$B49)</f>
        <v>45193</v>
      </c>
      <c r="E49" s="71" cm="1">
        <f t="array" aca="1" ref="E49" ca="1">INDIRECT("'"&amp;E$41&amp;"'!"&amp;$B49)</f>
        <v>45193</v>
      </c>
      <c r="F49" s="71" cm="1">
        <f t="array" aca="1" ref="F49" ca="1">INDIRECT("'"&amp;F$41&amp;"'!"&amp;$B49)</f>
        <v>45193</v>
      </c>
      <c r="G49" s="71" cm="1">
        <f t="array" aca="1" ref="G49" ca="1">INDIRECT("'"&amp;G$41&amp;"'!"&amp;$B49)</f>
        <v>45193</v>
      </c>
      <c r="H49" s="71" cm="1">
        <f t="array" aca="1" ref="H49" ca="1">INDIRECT("'"&amp;H$41&amp;"'!"&amp;$B49)</f>
        <v>45193</v>
      </c>
      <c r="I49" s="71" cm="1">
        <f t="array" aca="1" ref="I49" ca="1">INDIRECT("'"&amp;I$41&amp;"'!"&amp;$B49)</f>
        <v>45193</v>
      </c>
      <c r="J49" s="71" cm="1">
        <f t="array" aca="1" ref="J49" ca="1">INDIRECT("'"&amp;J$41&amp;"'!"&amp;$B49)</f>
        <v>45075</v>
      </c>
      <c r="K49" s="71" cm="1">
        <f t="array" aca="1" ref="K49" ca="1">INDIRECT("'"&amp;K$41&amp;"'!"&amp;$B49)</f>
        <v>45193</v>
      </c>
    </row>
    <row r="50" spans="2:11" ht="15.6" x14ac:dyDescent="0.3">
      <c r="B50" t="s">
        <v>567</v>
      </c>
      <c r="C50" s="71" cm="1">
        <f t="array" aca="1" ref="C50" ca="1">INDIRECT("'"&amp;C$41&amp;"'!"&amp;$B50)</f>
        <v>45046</v>
      </c>
      <c r="D50" s="71" cm="1">
        <f t="array" aca="1" ref="D50" ca="1">INDIRECT("'"&amp;D$41&amp;"'!"&amp;$B50)</f>
        <v>45067</v>
      </c>
      <c r="E50" s="71" cm="1">
        <f t="array" aca="1" ref="E50" ca="1">INDIRECT("'"&amp;E$41&amp;"'!"&amp;$B50)</f>
        <v>45088</v>
      </c>
      <c r="F50" s="71" cm="1">
        <f t="array" aca="1" ref="F50" ca="1">INDIRECT("'"&amp;F$41&amp;"'!"&amp;$B50)</f>
        <v>45088</v>
      </c>
      <c r="G50" s="71" cm="1">
        <f t="array" aca="1" ref="G50" ca="1">INDIRECT("'"&amp;G$41&amp;"'!"&amp;$B50)</f>
        <v>45067</v>
      </c>
      <c r="H50" s="71" cm="1">
        <f t="array" aca="1" ref="H50" ca="1">INDIRECT("'"&amp;H$41&amp;"'!"&amp;$B50)</f>
        <v>45088</v>
      </c>
      <c r="I50" s="71" cm="1">
        <f t="array" aca="1" ref="I50" ca="1">INDIRECT("'"&amp;I$41&amp;"'!"&amp;$B50)</f>
        <v>45046</v>
      </c>
      <c r="J50" s="71" cm="1">
        <f t="array" aca="1" ref="J50" ca="1">INDIRECT("'"&amp;J$41&amp;"'!"&amp;$B50)</f>
        <v>0</v>
      </c>
      <c r="K50" s="71" cm="1">
        <f t="array" aca="1" ref="K50" ca="1">INDIRECT("'"&amp;K$41&amp;"'!"&amp;$B50)</f>
        <v>45088</v>
      </c>
    </row>
    <row r="51" spans="2:11" ht="15.6" x14ac:dyDescent="0.3">
      <c r="B51" t="s">
        <v>568</v>
      </c>
      <c r="C51" s="71" cm="1">
        <f t="array" aca="1" ref="C51" ca="1">INDIRECT("'"&amp;C$41&amp;"'!"&amp;$B51)</f>
        <v>44990</v>
      </c>
      <c r="D51" s="71" cm="1">
        <f t="array" aca="1" ref="D51" ca="1">INDIRECT("'"&amp;D$41&amp;"'!"&amp;$B51)</f>
        <v>44983</v>
      </c>
      <c r="E51" s="71" cm="1">
        <f t="array" aca="1" ref="E51" ca="1">INDIRECT("'"&amp;E$41&amp;"'!"&amp;$B51)</f>
        <v>45046</v>
      </c>
      <c r="F51" s="71" cm="1">
        <f t="array" aca="1" ref="F51" ca="1">INDIRECT("'"&amp;F$41&amp;"'!"&amp;$B51)</f>
        <v>45046</v>
      </c>
      <c r="G51" s="71" cm="1">
        <f t="array" aca="1" ref="G51" ca="1">INDIRECT("'"&amp;G$41&amp;"'!"&amp;$B51)</f>
        <v>44983</v>
      </c>
      <c r="H51" s="71" cm="1">
        <f t="array" aca="1" ref="H51" ca="1">INDIRECT("'"&amp;H$41&amp;"'!"&amp;$B51)</f>
        <v>45046</v>
      </c>
      <c r="I51" s="71" cm="1">
        <f t="array" aca="1" ref="I51" ca="1">INDIRECT("'"&amp;I$41&amp;"'!"&amp;$B51)</f>
        <v>44990</v>
      </c>
      <c r="J51" s="71" cm="1">
        <f t="array" aca="1" ref="J51" ca="1">INDIRECT("'"&amp;J$41&amp;"'!"&amp;$B51)</f>
        <v>0</v>
      </c>
      <c r="K51" s="71" cm="1">
        <f t="array" aca="1" ref="K51" ca="1">INDIRECT("'"&amp;K$41&amp;"'!"&amp;$B51)</f>
        <v>0</v>
      </c>
    </row>
    <row r="52" spans="2:11" ht="15.6" x14ac:dyDescent="0.3">
      <c r="B52" t="s">
        <v>569</v>
      </c>
      <c r="C52" s="71" cm="1">
        <f t="array" aca="1" ref="C52" ca="1">INDIRECT("'"&amp;C$41&amp;"'!"&amp;$B52)</f>
        <v>0</v>
      </c>
      <c r="D52" s="71" cm="1">
        <f t="array" aca="1" ref="D52" ca="1">INDIRECT("'"&amp;D$41&amp;"'!"&amp;$B52)</f>
        <v>0</v>
      </c>
      <c r="E52" s="71" cm="1">
        <f t="array" aca="1" ref="E52" ca="1">INDIRECT("'"&amp;E$41&amp;"'!"&amp;$B52)</f>
        <v>44990</v>
      </c>
      <c r="F52" s="71" cm="1">
        <f t="array" aca="1" ref="F52" ca="1">INDIRECT("'"&amp;F$41&amp;"'!"&amp;$B52)</f>
        <v>44990</v>
      </c>
      <c r="G52" s="71" cm="1">
        <f t="array" aca="1" ref="G52" ca="1">INDIRECT("'"&amp;G$41&amp;"'!"&amp;$B52)</f>
        <v>0</v>
      </c>
      <c r="H52" s="71" cm="1">
        <f t="array" aca="1" ref="H52" ca="1">INDIRECT("'"&amp;H$41&amp;"'!"&amp;$B52)</f>
        <v>44990</v>
      </c>
      <c r="I52" s="71" cm="1">
        <f t="array" aca="1" ref="I52" ca="1">INDIRECT("'"&amp;I$41&amp;"'!"&amp;$B52)</f>
        <v>0</v>
      </c>
      <c r="J52" s="71" cm="1">
        <f t="array" aca="1" ref="J52" ca="1">INDIRECT("'"&amp;J$41&amp;"'!"&amp;$B52)</f>
        <v>0</v>
      </c>
      <c r="K52" s="71"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workbookViewId="0">
      <selection activeCell="C8" sqref="C8:C13"/>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17" t="s">
        <v>589</v>
      </c>
      <c r="C6" s="218"/>
      <c r="F6" s="219" t="s">
        <v>590</v>
      </c>
      <c r="G6" s="220"/>
      <c r="H6" s="220"/>
      <c r="I6" s="220"/>
      <c r="J6" s="220"/>
      <c r="K6" s="218"/>
    </row>
    <row r="7" spans="1:15" ht="15.6" x14ac:dyDescent="0.3">
      <c r="B7" s="169">
        <f>COUNTA(B8:B107)</f>
        <v>6</v>
      </c>
      <c r="F7" s="169">
        <f>COUNTA(F8:F107)</f>
        <v>8</v>
      </c>
      <c r="M7" s="170"/>
      <c r="N7" s="171" t="s">
        <v>591</v>
      </c>
      <c r="O7" s="171" t="s">
        <v>592</v>
      </c>
    </row>
    <row r="8" spans="1:15" ht="15.6" x14ac:dyDescent="0.3">
      <c r="A8" s="1">
        <v>1</v>
      </c>
      <c r="B8" s="167" t="s">
        <v>45</v>
      </c>
      <c r="C8" s="168" t="str">
        <f t="shared" ref="C8:C71" si="0">IF(B8="","",RIGHT(B8,LEN(B8)-FIND(" ",B8))&amp;", "&amp;LEFT(B8,FIND(" ",B8)-1))</f>
        <v>Hornacek, John</v>
      </c>
      <c r="E8" s="1">
        <v>1</v>
      </c>
      <c r="F8" s="164" t="s">
        <v>142</v>
      </c>
      <c r="H8" s="165" t="str">
        <f>IF(F8="","",LEFT(F8,FIND("-",F8)-2))</f>
        <v>Munsell</v>
      </c>
      <c r="I8" s="165" t="str">
        <f>IF(F8="","",RIGHT(F8,LEN(F8)-FIND("-",F8)-1))</f>
        <v>Hornacek</v>
      </c>
      <c r="J8" s="166" t="str">
        <f>IF(F8="","",VLOOKUP("*"&amp;H8&amp;"*",'EMAIL LIST'!$C$6:$C$147,1,FALSE))</f>
        <v>Munsell, Jeff</v>
      </c>
      <c r="K8" s="165" t="str">
        <f>IF(F8="","",VLOOKUP("*"&amp;I8&amp;"*",'EMAIL LIST'!$C$6:$C$147,1,FALSE))</f>
        <v>Hornacek, John</v>
      </c>
      <c r="M8" s="172">
        <v>1</v>
      </c>
      <c r="N8" s="167" t="s">
        <v>317</v>
      </c>
      <c r="O8" s="173" t="str">
        <f>IF(N8="","",RIGHT(N8,LEN(N8)-1-FIND(",",N8))&amp;" "&amp;LEFT(N8,FIND(",",N8)-1))</f>
        <v>Roy Hillman</v>
      </c>
    </row>
    <row r="9" spans="1:15" ht="15.6" x14ac:dyDescent="0.3">
      <c r="A9" s="1">
        <v>2</v>
      </c>
      <c r="B9" s="167" t="s">
        <v>69</v>
      </c>
      <c r="C9" s="168" t="str">
        <f t="shared" si="0"/>
        <v>Kelly, Steve</v>
      </c>
      <c r="E9" s="1">
        <v>2</v>
      </c>
      <c r="F9" s="164" t="s">
        <v>158</v>
      </c>
      <c r="H9" s="165" t="str">
        <f t="shared" ref="H9:H72" si="1">IF(F9="","",LEFT(F9,FIND("-",F9)-2))</f>
        <v>Kujanson</v>
      </c>
      <c r="I9" s="165" t="str">
        <f t="shared" ref="I9:I72" si="2">IF(F9="","",RIGHT(F9,LEN(F9)-FIND("-",F9)-1))</f>
        <v>Jones</v>
      </c>
      <c r="J9" s="166" t="str">
        <f>IF(F9="","",VLOOKUP("*"&amp;H9&amp;"*",'EMAIL LIST'!$C$6:$C$147,1,FALSE))</f>
        <v>Kujanson, Jason</v>
      </c>
      <c r="K9" s="165" t="str">
        <f>IF(F9="","",VLOOKUP("*"&amp;I9&amp;"*",'EMAIL LIST'!$C$6:$C$147,1,FALSE))</f>
        <v>Jones, Bob</v>
      </c>
      <c r="M9" s="172">
        <v>2</v>
      </c>
      <c r="N9" s="167" t="s">
        <v>374</v>
      </c>
      <c r="O9" s="173" t="str">
        <f t="shared" ref="O9:O13" si="3">IF(N9="","",RIGHT(N9,LEN(N9)-1-FIND(",",N9))&amp;" "&amp;LEFT(N9,FIND(",",N9)-1))</f>
        <v>Ron Linford</v>
      </c>
    </row>
    <row r="10" spans="1:15" ht="15.6" x14ac:dyDescent="0.3">
      <c r="A10" s="1">
        <v>3</v>
      </c>
      <c r="B10" s="167" t="s">
        <v>58</v>
      </c>
      <c r="C10" s="168" t="str">
        <f t="shared" si="0"/>
        <v>Baker, Bernie</v>
      </c>
      <c r="E10" s="1">
        <v>3</v>
      </c>
      <c r="F10" s="164" t="s">
        <v>192</v>
      </c>
      <c r="H10" s="165" t="str">
        <f t="shared" si="1"/>
        <v>Ingarfield</v>
      </c>
      <c r="I10" s="165" t="str">
        <f t="shared" si="2"/>
        <v>Lazor</v>
      </c>
      <c r="J10" s="166" t="str">
        <f>IF(F10="","",VLOOKUP("*"&amp;H10&amp;"*",'EMAIL LIST'!$C$6:$C$147,1,FALSE))</f>
        <v>Ingarfield, Brad</v>
      </c>
      <c r="K10" s="165" t="str">
        <f>IF(F10="","",VLOOKUP("*"&amp;I10&amp;"*",'EMAIL LIST'!$C$6:$C$147,1,FALSE))</f>
        <v>Lazor, Bobby</v>
      </c>
      <c r="M10" s="172">
        <v>3</v>
      </c>
      <c r="N10" s="167" t="s">
        <v>500</v>
      </c>
      <c r="O10" s="173" t="str">
        <f t="shared" si="3"/>
        <v>Steve Zalewski</v>
      </c>
    </row>
    <row r="11" spans="1:15" ht="15.6" x14ac:dyDescent="0.3">
      <c r="A11" s="1">
        <v>4</v>
      </c>
      <c r="B11" s="167" t="s">
        <v>62</v>
      </c>
      <c r="C11" s="168" t="str">
        <f t="shared" si="0"/>
        <v>Goodrich, Scott</v>
      </c>
      <c r="E11" s="1">
        <v>4</v>
      </c>
      <c r="F11" s="164" t="s">
        <v>122</v>
      </c>
      <c r="H11" s="165" t="str">
        <f t="shared" si="1"/>
        <v>Kaunas</v>
      </c>
      <c r="I11" s="165" t="str">
        <f t="shared" si="2"/>
        <v>Shoup</v>
      </c>
      <c r="J11" s="166" t="str">
        <f>IF(F11="","",VLOOKUP("*"&amp;H11&amp;"*",'EMAIL LIST'!$C$6:$C$147,1,FALSE))</f>
        <v>Kaunas, Kurt</v>
      </c>
      <c r="K11" s="165" t="str">
        <f>IF(F11="","",VLOOKUP("*"&amp;I11&amp;"*",'EMAIL LIST'!$C$6:$C$147,1,FALSE))</f>
        <v>Shoup, Andy</v>
      </c>
      <c r="M11" s="172">
        <v>4</v>
      </c>
      <c r="N11" s="167" t="s">
        <v>440</v>
      </c>
      <c r="O11" s="173" t="str">
        <f t="shared" si="3"/>
        <v>Greg Rearick</v>
      </c>
    </row>
    <row r="12" spans="1:15" ht="15.6" x14ac:dyDescent="0.3">
      <c r="A12" s="1">
        <v>5</v>
      </c>
      <c r="B12" s="167" t="s">
        <v>64</v>
      </c>
      <c r="C12" s="168" t="str">
        <f t="shared" si="0"/>
        <v>Reader, Lance</v>
      </c>
      <c r="E12" s="1">
        <v>5</v>
      </c>
      <c r="F12" s="164" t="s">
        <v>127</v>
      </c>
      <c r="H12" s="165" t="str">
        <f t="shared" si="1"/>
        <v>Baemmert</v>
      </c>
      <c r="I12" s="165" t="str">
        <f t="shared" si="2"/>
        <v>Hillman</v>
      </c>
      <c r="J12" s="166" t="str">
        <f>IF(F12="","",VLOOKUP("*"&amp;H12&amp;"*",'EMAIL LIST'!$C$6:$C$147,1,FALSE))</f>
        <v>Baemmert, Mark</v>
      </c>
      <c r="K12" s="165" t="str">
        <f>IF(F12="","",VLOOKUP("*"&amp;I12&amp;"*",'EMAIL LIST'!$C$6:$C$147,1,FALSE))</f>
        <v>Hillman, Roy</v>
      </c>
      <c r="M12" s="172">
        <v>5</v>
      </c>
      <c r="N12" s="167" t="s">
        <v>378</v>
      </c>
      <c r="O12" s="173" t="str">
        <f t="shared" si="3"/>
        <v>Mike Mackowiak</v>
      </c>
    </row>
    <row r="13" spans="1:15" ht="15.6" x14ac:dyDescent="0.3">
      <c r="A13" s="1">
        <v>6</v>
      </c>
      <c r="B13" s="167" t="s">
        <v>31</v>
      </c>
      <c r="C13" s="168" t="str">
        <f t="shared" si="0"/>
        <v>Spencer, Bill</v>
      </c>
      <c r="E13" s="1">
        <v>6</v>
      </c>
      <c r="F13" s="164" t="s">
        <v>131</v>
      </c>
      <c r="H13" s="165" t="str">
        <f t="shared" si="1"/>
        <v>Grassel</v>
      </c>
      <c r="I13" s="165" t="str">
        <f t="shared" si="2"/>
        <v>Zalewski</v>
      </c>
      <c r="J13" s="166" t="str">
        <f>IF(F13="","",VLOOKUP("*"&amp;H13&amp;"*",'EMAIL LIST'!$C$6:$C$147,1,FALSE))</f>
        <v>Grassel, Michael</v>
      </c>
      <c r="K13" s="165" t="str">
        <f>IF(F13="","",VLOOKUP("*"&amp;I13&amp;"*",'EMAIL LIST'!$C$6:$C$147,1,FALSE))</f>
        <v>Zalewski, Steve</v>
      </c>
      <c r="M13" s="172">
        <v>6</v>
      </c>
      <c r="N13" s="167" t="s">
        <v>458</v>
      </c>
      <c r="O13" s="173" t="str">
        <f t="shared" si="3"/>
        <v>Andy Shoup</v>
      </c>
    </row>
    <row r="14" spans="1:15" ht="15.6" x14ac:dyDescent="0.3">
      <c r="A14" s="1">
        <v>7</v>
      </c>
      <c r="B14" s="167"/>
      <c r="C14" s="168" t="str">
        <f t="shared" si="0"/>
        <v/>
      </c>
      <c r="E14" s="1">
        <v>7</v>
      </c>
      <c r="F14" s="164" t="s">
        <v>151</v>
      </c>
      <c r="H14" s="165" t="str">
        <f t="shared" si="1"/>
        <v>Matney</v>
      </c>
      <c r="I14" s="165" t="str">
        <f t="shared" si="2"/>
        <v>Callahan</v>
      </c>
      <c r="J14" s="166" t="str">
        <f>IF(F14="","",VLOOKUP("*"&amp;H14&amp;"*",'EMAIL LIST'!$C$6:$C$147,1,FALSE))</f>
        <v>Matney, Mike</v>
      </c>
      <c r="K14" s="165" t="str">
        <f>IF(F14="","",VLOOKUP("*"&amp;I14&amp;"*",'EMAIL LIST'!$C$6:$C$147,1,FALSE))</f>
        <v>Callahan, Mike</v>
      </c>
      <c r="M14" s="172">
        <v>7</v>
      </c>
      <c r="N14" s="167" t="s">
        <v>271</v>
      </c>
      <c r="O14" s="173" t="str">
        <f t="shared" ref="O14:O66" si="4">IF(N14="","",RIGHT(N14,LEN(N14)-1-FIND(",",N14))&amp;" "&amp;LEFT(N14,FIND(",",N14)-1))</f>
        <v>Chris Collins</v>
      </c>
    </row>
    <row r="15" spans="1:15" ht="15.6" x14ac:dyDescent="0.3">
      <c r="A15" s="1">
        <v>8</v>
      </c>
      <c r="B15" s="167"/>
      <c r="C15" s="168" t="str">
        <f t="shared" si="0"/>
        <v/>
      </c>
      <c r="E15" s="1">
        <v>8</v>
      </c>
      <c r="F15" s="164" t="s">
        <v>158</v>
      </c>
      <c r="H15" s="165" t="str">
        <f t="shared" si="1"/>
        <v>Kujanson</v>
      </c>
      <c r="I15" s="165" t="str">
        <f t="shared" si="2"/>
        <v>Jones</v>
      </c>
      <c r="J15" s="166" t="str">
        <f>IF(F15="","",VLOOKUP("*"&amp;H15&amp;"*",'EMAIL LIST'!$C$6:$C$147,1,FALSE))</f>
        <v>Kujanson, Jason</v>
      </c>
      <c r="K15" s="165" t="str">
        <f>IF(F15="","",VLOOKUP("*"&amp;I15&amp;"*",'EMAIL LIST'!$C$6:$C$147,1,FALSE))</f>
        <v>Jones, Bob</v>
      </c>
      <c r="M15" s="172">
        <v>8</v>
      </c>
      <c r="N15" s="167" t="s">
        <v>410</v>
      </c>
      <c r="O15" s="173" t="str">
        <f t="shared" si="4"/>
        <v>J.J. Morin</v>
      </c>
    </row>
    <row r="16" spans="1:15" ht="15.6" x14ac:dyDescent="0.3">
      <c r="A16" s="1">
        <v>9</v>
      </c>
      <c r="B16" s="167"/>
      <c r="C16" s="168" t="str">
        <f t="shared" si="0"/>
        <v/>
      </c>
      <c r="E16" s="1">
        <v>9</v>
      </c>
      <c r="F16" s="164"/>
      <c r="H16" s="165" t="str">
        <f t="shared" si="1"/>
        <v/>
      </c>
      <c r="I16" s="165" t="str">
        <f t="shared" si="2"/>
        <v/>
      </c>
      <c r="J16" s="166" t="str">
        <f>IF(F16="","",VLOOKUP("*"&amp;H16&amp;"*",'EMAIL LIST'!$C$6:$C$147,1,FALSE))</f>
        <v/>
      </c>
      <c r="K16" s="165" t="str">
        <f>IF(F16="","",VLOOKUP("*"&amp;I16&amp;"*",'EMAIL LIST'!$C$6:$C$147,1,FALSE))</f>
        <v/>
      </c>
      <c r="M16" s="172">
        <v>9</v>
      </c>
      <c r="N16" s="167" t="s">
        <v>422</v>
      </c>
      <c r="O16" s="173" t="str">
        <f t="shared" si="4"/>
        <v>Scott Orava</v>
      </c>
    </row>
    <row r="17" spans="1:15" ht="15.6" x14ac:dyDescent="0.3">
      <c r="A17" s="1">
        <v>10</v>
      </c>
      <c r="B17" s="167"/>
      <c r="C17" s="168" t="str">
        <f t="shared" si="0"/>
        <v/>
      </c>
      <c r="E17" s="1">
        <v>10</v>
      </c>
      <c r="F17" s="164"/>
      <c r="H17" s="165" t="str">
        <f t="shared" si="1"/>
        <v/>
      </c>
      <c r="I17" s="165" t="str">
        <f t="shared" si="2"/>
        <v/>
      </c>
      <c r="J17" s="166" t="str">
        <f>IF(F17="","",VLOOKUP("*"&amp;H17&amp;"*",'EMAIL LIST'!$C$6:$C$147,1,FALSE))</f>
        <v/>
      </c>
      <c r="K17" s="165" t="str">
        <f>IF(F17="","",VLOOKUP("*"&amp;I17&amp;"*",'EMAIL LIST'!$C$6:$C$147,1,FALSE))</f>
        <v/>
      </c>
      <c r="M17" s="172">
        <v>10</v>
      </c>
      <c r="N17" s="167" t="s">
        <v>390</v>
      </c>
      <c r="O17" s="173" t="str">
        <f t="shared" si="4"/>
        <v>Brent McArthur</v>
      </c>
    </row>
    <row r="18" spans="1:15" ht="15.6" x14ac:dyDescent="0.3">
      <c r="A18" s="1">
        <v>11</v>
      </c>
      <c r="B18" s="167"/>
      <c r="C18" s="168" t="str">
        <f t="shared" si="0"/>
        <v/>
      </c>
      <c r="E18" s="1">
        <v>11</v>
      </c>
      <c r="F18" s="164"/>
      <c r="H18" s="165" t="str">
        <f t="shared" si="1"/>
        <v/>
      </c>
      <c r="I18" s="165" t="str">
        <f t="shared" si="2"/>
        <v/>
      </c>
      <c r="J18" s="166" t="str">
        <f>IF(F18="","",VLOOKUP("*"&amp;H18&amp;"*",'EMAIL LIST'!$C$6:$C$147,1,FALSE))</f>
        <v/>
      </c>
      <c r="K18" s="165" t="str">
        <f>IF(F18="","",VLOOKUP("*"&amp;I18&amp;"*",'EMAIL LIST'!$C$6:$C$147,1,FALSE))</f>
        <v/>
      </c>
      <c r="M18" s="172">
        <v>11</v>
      </c>
      <c r="N18" s="167" t="s">
        <v>394</v>
      </c>
      <c r="O18" s="173" t="str">
        <f t="shared" si="4"/>
        <v>Ken McCaffrey</v>
      </c>
    </row>
    <row r="19" spans="1:15" ht="15.6" x14ac:dyDescent="0.3">
      <c r="A19" s="1">
        <v>12</v>
      </c>
      <c r="B19" s="167"/>
      <c r="C19" s="168" t="str">
        <f t="shared" si="0"/>
        <v/>
      </c>
      <c r="E19" s="1">
        <v>12</v>
      </c>
      <c r="F19" s="164"/>
      <c r="H19" s="165" t="str">
        <f t="shared" si="1"/>
        <v/>
      </c>
      <c r="I19" s="165" t="str">
        <f t="shared" si="2"/>
        <v/>
      </c>
      <c r="J19" s="166" t="str">
        <f>IF(F19="","",VLOOKUP("*"&amp;H19&amp;"*",'EMAIL LIST'!$C$6:$C$147,1,FALSE))</f>
        <v/>
      </c>
      <c r="K19" s="165" t="str">
        <f>IF(F19="","",VLOOKUP("*"&amp;I19&amp;"*",'EMAIL LIST'!$C$6:$C$147,1,FALSE))</f>
        <v/>
      </c>
      <c r="M19" s="172">
        <v>12</v>
      </c>
      <c r="N19" s="167" t="s">
        <v>311</v>
      </c>
      <c r="O19" s="173" t="str">
        <f t="shared" si="4"/>
        <v>Chris Hahn</v>
      </c>
    </row>
    <row r="20" spans="1:15" ht="15.6" x14ac:dyDescent="0.3">
      <c r="A20" s="1">
        <v>13</v>
      </c>
      <c r="B20" s="167"/>
      <c r="C20" s="168" t="str">
        <f t="shared" si="0"/>
        <v/>
      </c>
      <c r="E20" s="1">
        <v>13</v>
      </c>
      <c r="F20" s="164"/>
      <c r="H20" s="165" t="str">
        <f t="shared" si="1"/>
        <v/>
      </c>
      <c r="I20" s="165" t="str">
        <f t="shared" si="2"/>
        <v/>
      </c>
      <c r="J20" s="166" t="str">
        <f>IF(F20="","",VLOOKUP("*"&amp;H20&amp;"*",'EMAIL LIST'!$C$6:$C$147,1,FALSE))</f>
        <v/>
      </c>
      <c r="K20" s="165" t="str">
        <f>IF(F20="","",VLOOKUP("*"&amp;I20&amp;"*",'EMAIL LIST'!$C$6:$C$147,1,FALSE))</f>
        <v/>
      </c>
      <c r="M20" s="172">
        <v>13</v>
      </c>
      <c r="N20" s="167" t="s">
        <v>325</v>
      </c>
      <c r="O20" s="173" t="str">
        <f t="shared" si="4"/>
        <v>Jason Horning</v>
      </c>
    </row>
    <row r="21" spans="1:15" ht="15.6" x14ac:dyDescent="0.3">
      <c r="A21" s="1">
        <v>14</v>
      </c>
      <c r="B21" s="167"/>
      <c r="C21" s="168" t="str">
        <f t="shared" si="0"/>
        <v/>
      </c>
      <c r="E21" s="1">
        <v>14</v>
      </c>
      <c r="F21" s="164"/>
      <c r="H21" s="165" t="str">
        <f t="shared" si="1"/>
        <v/>
      </c>
      <c r="I21" s="165" t="str">
        <f t="shared" si="2"/>
        <v/>
      </c>
      <c r="J21" s="166" t="str">
        <f>IF(F21="","",VLOOKUP("*"&amp;H21&amp;"*",'EMAIL LIST'!$C$6:$C$147,1,FALSE))</f>
        <v/>
      </c>
      <c r="K21" s="165" t="str">
        <f>IF(F21="","",VLOOKUP("*"&amp;I21&amp;"*",'EMAIL LIST'!$C$6:$C$147,1,FALSE))</f>
        <v/>
      </c>
      <c r="M21" s="172">
        <v>14</v>
      </c>
      <c r="N21" s="167" t="s">
        <v>464</v>
      </c>
      <c r="O21" s="173" t="str">
        <f t="shared" si="4"/>
        <v>Chris Spears</v>
      </c>
    </row>
    <row r="22" spans="1:15" ht="15.6" x14ac:dyDescent="0.3">
      <c r="A22" s="1">
        <v>15</v>
      </c>
      <c r="B22" s="167"/>
      <c r="C22" s="168" t="str">
        <f t="shared" si="0"/>
        <v/>
      </c>
      <c r="E22" s="1">
        <v>15</v>
      </c>
      <c r="F22" s="164"/>
      <c r="H22" s="165" t="str">
        <f t="shared" si="1"/>
        <v/>
      </c>
      <c r="I22" s="165" t="str">
        <f t="shared" si="2"/>
        <v/>
      </c>
      <c r="J22" s="166" t="str">
        <f>IF(F22="","",VLOOKUP("*"&amp;H22&amp;"*",'EMAIL LIST'!$C$6:$C$147,1,FALSE))</f>
        <v/>
      </c>
      <c r="K22" s="165" t="str">
        <f>IF(F22="","",VLOOKUP("*"&amp;I22&amp;"*",'EMAIL LIST'!$C$6:$C$147,1,FALSE))</f>
        <v/>
      </c>
      <c r="M22" s="172">
        <v>15</v>
      </c>
      <c r="N22" s="167" t="s">
        <v>353</v>
      </c>
      <c r="O22" s="173" t="str">
        <f t="shared" si="4"/>
        <v>Joe Kowal</v>
      </c>
    </row>
    <row r="23" spans="1:15" ht="15.6" x14ac:dyDescent="0.3">
      <c r="A23" s="1">
        <v>16</v>
      </c>
      <c r="B23" s="167"/>
      <c r="C23" s="168" t="str">
        <f t="shared" si="0"/>
        <v/>
      </c>
      <c r="E23" s="1">
        <v>16</v>
      </c>
      <c r="F23" s="164"/>
      <c r="H23" s="165" t="str">
        <f t="shared" si="1"/>
        <v/>
      </c>
      <c r="I23" s="165" t="str">
        <f t="shared" si="2"/>
        <v/>
      </c>
      <c r="J23" s="166" t="str">
        <f>IF(F23="","",VLOOKUP("*"&amp;H23&amp;"*",'EMAIL LIST'!$C$6:$C$147,1,FALSE))</f>
        <v/>
      </c>
      <c r="K23" s="165" t="str">
        <f>IF(F23="","",VLOOKUP("*"&amp;I23&amp;"*",'EMAIL LIST'!$C$6:$C$147,1,FALSE))</f>
        <v/>
      </c>
      <c r="M23" s="172">
        <v>16</v>
      </c>
      <c r="N23" s="167" t="s">
        <v>408</v>
      </c>
      <c r="O23" s="173" t="str">
        <f t="shared" si="4"/>
        <v>Rob Morales</v>
      </c>
    </row>
    <row r="24" spans="1:15" ht="15.6" x14ac:dyDescent="0.3">
      <c r="A24" s="1">
        <v>17</v>
      </c>
      <c r="B24" s="167"/>
      <c r="C24" s="168" t="str">
        <f t="shared" si="0"/>
        <v/>
      </c>
      <c r="E24" s="1">
        <v>17</v>
      </c>
      <c r="F24" s="164"/>
      <c r="H24" s="165" t="str">
        <f t="shared" si="1"/>
        <v/>
      </c>
      <c r="I24" s="165" t="str">
        <f t="shared" si="2"/>
        <v/>
      </c>
      <c r="J24" s="166" t="str">
        <f>IF(F24="","",VLOOKUP("*"&amp;H24&amp;"*",'EMAIL LIST'!$C$6:$C$147,1,FALSE))</f>
        <v/>
      </c>
      <c r="K24" s="165" t="str">
        <f>IF(F24="","",VLOOKUP("*"&amp;I24&amp;"*",'EMAIL LIST'!$C$6:$C$147,1,FALSE))</f>
        <v/>
      </c>
      <c r="M24" s="172">
        <v>17</v>
      </c>
      <c r="N24" s="167" t="s">
        <v>297</v>
      </c>
      <c r="O24" s="173" t="str">
        <f t="shared" si="4"/>
        <v>Bob Gates</v>
      </c>
    </row>
    <row r="25" spans="1:15" ht="15.6" x14ac:dyDescent="0.3">
      <c r="A25" s="1">
        <v>18</v>
      </c>
      <c r="B25" s="167"/>
      <c r="C25" s="168" t="str">
        <f t="shared" si="0"/>
        <v/>
      </c>
      <c r="E25" s="1">
        <v>18</v>
      </c>
      <c r="F25" s="164"/>
      <c r="H25" s="165" t="str">
        <f t="shared" si="1"/>
        <v/>
      </c>
      <c r="I25" s="165" t="str">
        <f t="shared" si="2"/>
        <v/>
      </c>
      <c r="J25" s="166" t="str">
        <f>IF(F25="","",VLOOKUP("*"&amp;H25&amp;"*",'EMAIL LIST'!$C$6:$C$147,1,FALSE))</f>
        <v/>
      </c>
      <c r="K25" s="165" t="str">
        <f>IF(F25="","",VLOOKUP("*"&amp;I25&amp;"*",'EMAIL LIST'!$C$6:$C$147,1,FALSE))</f>
        <v/>
      </c>
      <c r="M25" s="172">
        <v>18</v>
      </c>
      <c r="N25" s="167" t="s">
        <v>464</v>
      </c>
      <c r="O25" s="173" t="str">
        <f t="shared" si="4"/>
        <v>Chris Spears</v>
      </c>
    </row>
    <row r="26" spans="1:15" ht="15.6" x14ac:dyDescent="0.3">
      <c r="A26" s="1">
        <v>19</v>
      </c>
      <c r="B26" s="167"/>
      <c r="C26" s="168" t="str">
        <f t="shared" si="0"/>
        <v/>
      </c>
      <c r="E26" s="1">
        <v>19</v>
      </c>
      <c r="F26" s="164"/>
      <c r="H26" s="165" t="str">
        <f t="shared" si="1"/>
        <v/>
      </c>
      <c r="I26" s="165" t="str">
        <f t="shared" si="2"/>
        <v/>
      </c>
      <c r="J26" s="166" t="str">
        <f>IF(F26="","",VLOOKUP("*"&amp;H26&amp;"*",'EMAIL LIST'!$C$6:$C$147,1,FALSE))</f>
        <v/>
      </c>
      <c r="K26" s="165" t="str">
        <f>IF(F26="","",VLOOKUP("*"&amp;I26&amp;"*",'EMAIL LIST'!$C$6:$C$147,1,FALSE))</f>
        <v/>
      </c>
      <c r="M26" s="172">
        <v>19</v>
      </c>
      <c r="N26" s="167" t="s">
        <v>371</v>
      </c>
      <c r="O26" s="173" t="str">
        <f t="shared" si="4"/>
        <v>Duncan Lewis</v>
      </c>
    </row>
    <row r="27" spans="1:15" ht="15.6" x14ac:dyDescent="0.3">
      <c r="A27" s="1">
        <v>20</v>
      </c>
      <c r="B27" s="167"/>
      <c r="C27" s="168" t="str">
        <f t="shared" si="0"/>
        <v/>
      </c>
      <c r="E27" s="1">
        <v>20</v>
      </c>
      <c r="F27" s="164"/>
      <c r="H27" s="165" t="str">
        <f t="shared" si="1"/>
        <v/>
      </c>
      <c r="I27" s="165" t="str">
        <f t="shared" si="2"/>
        <v/>
      </c>
      <c r="J27" s="166" t="str">
        <f>IF(F27="","",VLOOKUP("*"&amp;H27&amp;"*",'EMAIL LIST'!$C$6:$C$147,1,FALSE))</f>
        <v/>
      </c>
      <c r="K27" s="165" t="str">
        <f>IF(F27="","",VLOOKUP("*"&amp;I27&amp;"*",'EMAIL LIST'!$C$6:$C$147,1,FALSE))</f>
        <v/>
      </c>
      <c r="M27" s="172">
        <v>20</v>
      </c>
      <c r="N27" s="167" t="s">
        <v>339</v>
      </c>
      <c r="O27" s="173" t="str">
        <f t="shared" si="4"/>
        <v>Ken Kallem</v>
      </c>
    </row>
    <row r="28" spans="1:15" ht="15.6" x14ac:dyDescent="0.3">
      <c r="A28" s="1">
        <v>21</v>
      </c>
      <c r="B28" s="167"/>
      <c r="C28" s="168" t="str">
        <f t="shared" si="0"/>
        <v/>
      </c>
      <c r="E28" s="1">
        <v>21</v>
      </c>
      <c r="F28" s="164"/>
      <c r="H28" s="165" t="str">
        <f t="shared" si="1"/>
        <v/>
      </c>
      <c r="I28" s="165" t="str">
        <f t="shared" si="2"/>
        <v/>
      </c>
      <c r="J28" s="166" t="str">
        <f>IF(F28="","",VLOOKUP("*"&amp;H28&amp;"*",'EMAIL LIST'!$C$6:$C$147,1,FALSE))</f>
        <v/>
      </c>
      <c r="K28" s="165" t="str">
        <f>IF(F28="","",VLOOKUP("*"&amp;I28&amp;"*",'EMAIL LIST'!$C$6:$C$147,1,FALSE))</f>
        <v/>
      </c>
      <c r="M28" s="172">
        <v>21</v>
      </c>
      <c r="N28" s="167" t="s">
        <v>252</v>
      </c>
      <c r="O28" s="173" t="str">
        <f t="shared" si="4"/>
        <v>Mike Callahan</v>
      </c>
    </row>
    <row r="29" spans="1:15" ht="15.6" x14ac:dyDescent="0.3">
      <c r="A29" s="1">
        <v>22</v>
      </c>
      <c r="B29" s="167"/>
      <c r="C29" s="168" t="str">
        <f t="shared" si="0"/>
        <v/>
      </c>
      <c r="E29" s="1">
        <v>22</v>
      </c>
      <c r="F29" s="164"/>
      <c r="H29" s="165" t="str">
        <f t="shared" si="1"/>
        <v/>
      </c>
      <c r="I29" s="165" t="str">
        <f t="shared" si="2"/>
        <v/>
      </c>
      <c r="J29" s="166" t="str">
        <f>IF(F29="","",VLOOKUP("*"&amp;H29&amp;"*",'EMAIL LIST'!$C$6:$C$147,1,FALSE))</f>
        <v/>
      </c>
      <c r="K29" s="165" t="str">
        <f>IF(F29="","",VLOOKUP("*"&amp;I29&amp;"*",'EMAIL LIST'!$C$6:$C$147,1,FALSE))</f>
        <v/>
      </c>
      <c r="M29" s="172">
        <v>22</v>
      </c>
      <c r="N29" s="167" t="s">
        <v>321</v>
      </c>
      <c r="O29" s="173" t="str">
        <f t="shared" si="4"/>
        <v>Browning Holcombe</v>
      </c>
    </row>
    <row r="30" spans="1:15" ht="15.6" x14ac:dyDescent="0.3">
      <c r="A30" s="1">
        <v>23</v>
      </c>
      <c r="B30" s="167"/>
      <c r="C30" s="168" t="str">
        <f t="shared" si="0"/>
        <v/>
      </c>
      <c r="E30" s="1">
        <v>23</v>
      </c>
      <c r="F30" s="164"/>
      <c r="H30" s="165" t="str">
        <f t="shared" si="1"/>
        <v/>
      </c>
      <c r="I30" s="165" t="str">
        <f t="shared" si="2"/>
        <v/>
      </c>
      <c r="J30" s="166" t="str">
        <f>IF(F30="","",VLOOKUP("*"&amp;H30&amp;"*",'EMAIL LIST'!$C$6:$C$147,1,FALSE))</f>
        <v/>
      </c>
      <c r="K30" s="165" t="str">
        <f>IF(F30="","",VLOOKUP("*"&amp;I30&amp;"*",'EMAIL LIST'!$C$6:$C$147,1,FALSE))</f>
        <v/>
      </c>
      <c r="M30" s="172">
        <v>23</v>
      </c>
      <c r="N30" s="167" t="s">
        <v>446</v>
      </c>
      <c r="O30" s="173" t="str">
        <f t="shared" si="4"/>
        <v>Mike Rietz</v>
      </c>
    </row>
    <row r="31" spans="1:15" ht="15.6" x14ac:dyDescent="0.3">
      <c r="A31" s="1">
        <v>24</v>
      </c>
      <c r="B31" s="167"/>
      <c r="C31" s="168" t="str">
        <f t="shared" si="0"/>
        <v/>
      </c>
      <c r="E31" s="1">
        <v>24</v>
      </c>
      <c r="F31" s="164"/>
      <c r="H31" s="165" t="str">
        <f t="shared" si="1"/>
        <v/>
      </c>
      <c r="I31" s="165" t="str">
        <f t="shared" si="2"/>
        <v/>
      </c>
      <c r="J31" s="166" t="str">
        <f>IF(F31="","",VLOOKUP("*"&amp;H31&amp;"*",'EMAIL LIST'!$C$6:$C$147,1,FALSE))</f>
        <v/>
      </c>
      <c r="K31" s="165" t="str">
        <f>IF(F31="","",VLOOKUP("*"&amp;I31&amp;"*",'EMAIL LIST'!$C$6:$C$147,1,FALSE))</f>
        <v/>
      </c>
      <c r="M31" s="172">
        <v>24</v>
      </c>
      <c r="N31" s="167" t="s">
        <v>378</v>
      </c>
      <c r="O31" s="173" t="str">
        <f t="shared" si="4"/>
        <v>Mike Mackowiak</v>
      </c>
    </row>
    <row r="32" spans="1:15" ht="15.6" x14ac:dyDescent="0.3">
      <c r="A32" s="1">
        <v>25</v>
      </c>
      <c r="B32" s="167"/>
      <c r="C32" s="168" t="str">
        <f t="shared" si="0"/>
        <v/>
      </c>
      <c r="E32" s="1">
        <v>25</v>
      </c>
      <c r="F32" s="164"/>
      <c r="H32" s="165" t="str">
        <f t="shared" si="1"/>
        <v/>
      </c>
      <c r="I32" s="165" t="str">
        <f t="shared" si="2"/>
        <v/>
      </c>
      <c r="J32" s="166" t="str">
        <f>IF(F32="","",VLOOKUP("*"&amp;H32&amp;"*",'EMAIL LIST'!$C$6:$C$147,1,FALSE))</f>
        <v/>
      </c>
      <c r="K32" s="165" t="str">
        <f>IF(F32="","",VLOOKUP("*"&amp;I32&amp;"*",'EMAIL LIST'!$C$6:$C$147,1,FALSE))</f>
        <v/>
      </c>
      <c r="M32" s="172">
        <v>25</v>
      </c>
      <c r="N32" s="167" t="s">
        <v>430</v>
      </c>
      <c r="O32" s="173" t="str">
        <f t="shared" si="4"/>
        <v>Dave Petersen</v>
      </c>
    </row>
    <row r="33" spans="1:15" ht="15.6" x14ac:dyDescent="0.3">
      <c r="A33" s="1">
        <v>26</v>
      </c>
      <c r="B33" s="167"/>
      <c r="C33" s="168" t="str">
        <f t="shared" si="0"/>
        <v/>
      </c>
      <c r="E33" s="1">
        <v>26</v>
      </c>
      <c r="F33" s="164"/>
      <c r="H33" s="165" t="str">
        <f t="shared" si="1"/>
        <v/>
      </c>
      <c r="I33" s="165" t="str">
        <f t="shared" si="2"/>
        <v/>
      </c>
      <c r="J33" s="166" t="str">
        <f>IF(F33="","",VLOOKUP("*"&amp;H33&amp;"*",'EMAIL LIST'!$C$6:$C$147,1,FALSE))</f>
        <v/>
      </c>
      <c r="K33" s="165" t="str">
        <f>IF(F33="","",VLOOKUP("*"&amp;I33&amp;"*",'EMAIL LIST'!$C$6:$C$147,1,FALSE))</f>
        <v/>
      </c>
      <c r="M33" s="172">
        <v>26</v>
      </c>
      <c r="N33" s="167" t="s">
        <v>418</v>
      </c>
      <c r="O33" s="173" t="str">
        <f t="shared" si="4"/>
        <v>Steve Netzel</v>
      </c>
    </row>
    <row r="34" spans="1:15" ht="15.6" x14ac:dyDescent="0.3">
      <c r="A34" s="1">
        <v>27</v>
      </c>
      <c r="B34" s="167"/>
      <c r="C34" s="168" t="str">
        <f t="shared" si="0"/>
        <v/>
      </c>
      <c r="E34" s="1">
        <v>27</v>
      </c>
      <c r="F34" s="164"/>
      <c r="H34" s="165" t="str">
        <f t="shared" si="1"/>
        <v/>
      </c>
      <c r="I34" s="165" t="str">
        <f t="shared" si="2"/>
        <v/>
      </c>
      <c r="J34" s="166" t="str">
        <f>IF(F34="","",VLOOKUP("*"&amp;H34&amp;"*",'EMAIL LIST'!$C$6:$C$147,1,FALSE))</f>
        <v/>
      </c>
      <c r="K34" s="165" t="str">
        <f>IF(F34="","",VLOOKUP("*"&amp;I34&amp;"*",'EMAIL LIST'!$C$6:$C$147,1,FALSE))</f>
        <v/>
      </c>
      <c r="M34" s="172">
        <v>27</v>
      </c>
      <c r="N34" s="167" t="s">
        <v>394</v>
      </c>
      <c r="O34" s="173" t="str">
        <f t="shared" si="4"/>
        <v>Ken McCaffrey</v>
      </c>
    </row>
    <row r="35" spans="1:15" ht="15.6" x14ac:dyDescent="0.3">
      <c r="A35" s="1">
        <v>28</v>
      </c>
      <c r="B35" s="167"/>
      <c r="C35" s="168" t="str">
        <f t="shared" si="0"/>
        <v/>
      </c>
      <c r="E35" s="1">
        <v>28</v>
      </c>
      <c r="F35" s="164"/>
      <c r="H35" s="165" t="str">
        <f t="shared" si="1"/>
        <v/>
      </c>
      <c r="I35" s="165" t="str">
        <f t="shared" si="2"/>
        <v/>
      </c>
      <c r="J35" s="166" t="str">
        <f>IF(F35="","",VLOOKUP("*"&amp;H35&amp;"*",'EMAIL LIST'!$C$6:$C$147,1,FALSE))</f>
        <v/>
      </c>
      <c r="K35" s="165" t="str">
        <f>IF(F35="","",VLOOKUP("*"&amp;I35&amp;"*",'EMAIL LIST'!$C$6:$C$147,1,FALSE))</f>
        <v/>
      </c>
      <c r="M35" s="172">
        <v>28</v>
      </c>
      <c r="N35" s="167" t="s">
        <v>335</v>
      </c>
      <c r="O35" s="173" t="str">
        <f t="shared" si="4"/>
        <v>Bob Jones</v>
      </c>
    </row>
    <row r="36" spans="1:15" ht="15.6" x14ac:dyDescent="0.3">
      <c r="A36" s="1">
        <v>29</v>
      </c>
      <c r="B36" s="167"/>
      <c r="C36" s="168" t="str">
        <f t="shared" si="0"/>
        <v/>
      </c>
      <c r="E36" s="1">
        <v>29</v>
      </c>
      <c r="F36" s="164"/>
      <c r="H36" s="165" t="str">
        <f t="shared" si="1"/>
        <v/>
      </c>
      <c r="I36" s="165" t="str">
        <f t="shared" si="2"/>
        <v/>
      </c>
      <c r="J36" s="166" t="str">
        <f>IF(F36="","",VLOOKUP("*"&amp;H36&amp;"*",'EMAIL LIST'!$C$6:$C$147,1,FALSE))</f>
        <v/>
      </c>
      <c r="K36" s="165" t="str">
        <f>IF(F36="","",VLOOKUP("*"&amp;I36&amp;"*",'EMAIL LIST'!$C$6:$C$147,1,FALSE))</f>
        <v/>
      </c>
      <c r="M36" s="172">
        <v>29</v>
      </c>
      <c r="N36" s="167" t="s">
        <v>252</v>
      </c>
      <c r="O36" s="173" t="str">
        <f t="shared" si="4"/>
        <v>Mike Callahan</v>
      </c>
    </row>
    <row r="37" spans="1:15" ht="15.6" x14ac:dyDescent="0.3">
      <c r="A37" s="1">
        <v>30</v>
      </c>
      <c r="B37" s="167"/>
      <c r="C37" s="168" t="str">
        <f t="shared" si="0"/>
        <v/>
      </c>
      <c r="E37" s="1">
        <v>30</v>
      </c>
      <c r="F37" s="164"/>
      <c r="H37" s="165" t="str">
        <f t="shared" si="1"/>
        <v/>
      </c>
      <c r="I37" s="165" t="str">
        <f t="shared" si="2"/>
        <v/>
      </c>
      <c r="J37" s="166" t="str">
        <f>IF(F37="","",VLOOKUP("*"&amp;H37&amp;"*",'EMAIL LIST'!$C$6:$C$147,1,FALSE))</f>
        <v/>
      </c>
      <c r="K37" s="165" t="str">
        <f>IF(F37="","",VLOOKUP("*"&amp;I37&amp;"*",'EMAIL LIST'!$C$6:$C$147,1,FALSE))</f>
        <v/>
      </c>
      <c r="M37" s="172">
        <v>30</v>
      </c>
      <c r="N37" s="167" t="s">
        <v>390</v>
      </c>
      <c r="O37" s="173" t="str">
        <f t="shared" si="4"/>
        <v>Brent McArthur</v>
      </c>
    </row>
    <row r="38" spans="1:15" ht="15.6" x14ac:dyDescent="0.3">
      <c r="A38" s="1">
        <v>31</v>
      </c>
      <c r="B38" s="167"/>
      <c r="C38" s="168" t="str">
        <f t="shared" si="0"/>
        <v/>
      </c>
      <c r="E38" s="1">
        <v>31</v>
      </c>
      <c r="F38" s="164"/>
      <c r="H38" s="165" t="str">
        <f t="shared" si="1"/>
        <v/>
      </c>
      <c r="I38" s="165" t="str">
        <f t="shared" si="2"/>
        <v/>
      </c>
      <c r="J38" s="166" t="str">
        <f>IF(F38="","",VLOOKUP("*"&amp;H38&amp;"*",'EMAIL LIST'!$C$6:$C$147,1,FALSE))</f>
        <v/>
      </c>
      <c r="K38" s="165" t="str">
        <f>IF(F38="","",VLOOKUP("*"&amp;I38&amp;"*",'EMAIL LIST'!$C$6:$C$147,1,FALSE))</f>
        <v/>
      </c>
      <c r="M38" s="172">
        <v>31</v>
      </c>
      <c r="N38" s="167" t="s">
        <v>329</v>
      </c>
      <c r="O38" s="173" t="str">
        <f t="shared" si="4"/>
        <v>Brad Ingarfield</v>
      </c>
    </row>
    <row r="39" spans="1:15" ht="15.6" x14ac:dyDescent="0.3">
      <c r="A39" s="1">
        <v>32</v>
      </c>
      <c r="B39" s="167"/>
      <c r="C39" s="168" t="str">
        <f t="shared" si="0"/>
        <v/>
      </c>
      <c r="E39" s="1">
        <v>32</v>
      </c>
      <c r="F39" s="164"/>
      <c r="H39" s="165" t="str">
        <f t="shared" si="1"/>
        <v/>
      </c>
      <c r="I39" s="165" t="str">
        <f t="shared" si="2"/>
        <v/>
      </c>
      <c r="J39" s="166" t="str">
        <f>IF(F39="","",VLOOKUP("*"&amp;H39&amp;"*",'EMAIL LIST'!$C$6:$C$147,1,FALSE))</f>
        <v/>
      </c>
      <c r="K39" s="165" t="str">
        <f>IF(F39="","",VLOOKUP("*"&amp;I39&amp;"*",'EMAIL LIST'!$C$6:$C$147,1,FALSE))</f>
        <v/>
      </c>
      <c r="M39" s="172">
        <v>32</v>
      </c>
      <c r="N39" s="167" t="s">
        <v>462</v>
      </c>
      <c r="O39" s="173" t="str">
        <f t="shared" si="4"/>
        <v>Steve Solomon</v>
      </c>
    </row>
    <row r="40" spans="1:15" ht="15.6" x14ac:dyDescent="0.3">
      <c r="A40" s="1">
        <v>33</v>
      </c>
      <c r="B40" s="167"/>
      <c r="C40" s="168" t="str">
        <f t="shared" si="0"/>
        <v/>
      </c>
      <c r="E40" s="1">
        <v>33</v>
      </c>
      <c r="F40" s="164"/>
      <c r="H40" s="165" t="str">
        <f t="shared" si="1"/>
        <v/>
      </c>
      <c r="I40" s="165" t="str">
        <f t="shared" si="2"/>
        <v/>
      </c>
      <c r="J40" s="166" t="str">
        <f>IF(F40="","",VLOOKUP("*"&amp;H40&amp;"*",'EMAIL LIST'!$C$6:$C$147,1,FALSE))</f>
        <v/>
      </c>
      <c r="K40" s="165" t="str">
        <f>IF(F40="","",VLOOKUP("*"&amp;I40&amp;"*",'EMAIL LIST'!$C$6:$C$147,1,FALSE))</f>
        <v/>
      </c>
      <c r="M40" s="172">
        <v>33</v>
      </c>
      <c r="N40" s="167" t="s">
        <v>339</v>
      </c>
      <c r="O40" s="173" t="str">
        <f t="shared" si="4"/>
        <v>Ken Kallem</v>
      </c>
    </row>
    <row r="41" spans="1:15" ht="15.6" x14ac:dyDescent="0.3">
      <c r="A41" s="1">
        <v>34</v>
      </c>
      <c r="B41" s="167"/>
      <c r="C41" s="168" t="str">
        <f t="shared" si="0"/>
        <v/>
      </c>
      <c r="E41" s="1">
        <v>34</v>
      </c>
      <c r="F41" s="164"/>
      <c r="H41" s="165" t="str">
        <f t="shared" si="1"/>
        <v/>
      </c>
      <c r="I41" s="165" t="str">
        <f t="shared" si="2"/>
        <v/>
      </c>
      <c r="J41" s="166" t="str">
        <f>IF(F41="","",VLOOKUP("*"&amp;H41&amp;"*",'EMAIL LIST'!$C$6:$C$147,1,FALSE))</f>
        <v/>
      </c>
      <c r="K41" s="165" t="str">
        <f>IF(F41="","",VLOOKUP("*"&amp;I41&amp;"*",'EMAIL LIST'!$C$6:$C$147,1,FALSE))</f>
        <v/>
      </c>
      <c r="M41" s="172">
        <v>34</v>
      </c>
      <c r="N41" s="167" t="s">
        <v>394</v>
      </c>
      <c r="O41" s="173" t="str">
        <f t="shared" si="4"/>
        <v>Ken McCaffrey</v>
      </c>
    </row>
    <row r="42" spans="1:15" ht="15.6" x14ac:dyDescent="0.3">
      <c r="A42" s="1">
        <v>35</v>
      </c>
      <c r="B42" s="167"/>
      <c r="C42" s="168" t="str">
        <f t="shared" si="0"/>
        <v/>
      </c>
      <c r="E42" s="1">
        <v>35</v>
      </c>
      <c r="F42" s="164"/>
      <c r="H42" s="165" t="str">
        <f t="shared" si="1"/>
        <v/>
      </c>
      <c r="I42" s="165" t="str">
        <f t="shared" si="2"/>
        <v/>
      </c>
      <c r="J42" s="166" t="str">
        <f>IF(F42="","",VLOOKUP("*"&amp;H42&amp;"*",'EMAIL LIST'!$C$6:$C$147,1,FALSE))</f>
        <v/>
      </c>
      <c r="K42" s="165" t="str">
        <f>IF(F42="","",VLOOKUP("*"&amp;I42&amp;"*",'EMAIL LIST'!$C$6:$C$147,1,FALSE))</f>
        <v/>
      </c>
      <c r="M42" s="172">
        <v>35</v>
      </c>
      <c r="N42" s="167" t="s">
        <v>351</v>
      </c>
      <c r="O42" s="173" t="str">
        <f t="shared" si="4"/>
        <v>Phil Kerr</v>
      </c>
    </row>
    <row r="43" spans="1:15" ht="15.6" x14ac:dyDescent="0.3">
      <c r="A43" s="1">
        <v>36</v>
      </c>
      <c r="B43" s="167"/>
      <c r="C43" s="168" t="str">
        <f t="shared" si="0"/>
        <v/>
      </c>
      <c r="E43" s="1">
        <v>36</v>
      </c>
      <c r="F43" s="164"/>
      <c r="H43" s="165" t="str">
        <f t="shared" si="1"/>
        <v/>
      </c>
      <c r="I43" s="165" t="str">
        <f t="shared" si="2"/>
        <v/>
      </c>
      <c r="J43" s="166" t="str">
        <f>IF(F43="","",VLOOKUP("*"&amp;H43&amp;"*",'EMAIL LIST'!$C$6:$C$147,1,FALSE))</f>
        <v/>
      </c>
      <c r="K43" s="165" t="str">
        <f>IF(F43="","",VLOOKUP("*"&amp;I43&amp;"*",'EMAIL LIST'!$C$6:$C$147,1,FALSE))</f>
        <v/>
      </c>
      <c r="M43" s="172">
        <v>36</v>
      </c>
      <c r="N43" s="167" t="s">
        <v>482</v>
      </c>
      <c r="O43" s="173" t="str">
        <f t="shared" si="4"/>
        <v>Karl Theodorson</v>
      </c>
    </row>
    <row r="44" spans="1:15" ht="15.6" x14ac:dyDescent="0.3">
      <c r="A44" s="1">
        <v>37</v>
      </c>
      <c r="B44" s="167"/>
      <c r="C44" s="168" t="str">
        <f t="shared" si="0"/>
        <v/>
      </c>
      <c r="E44" s="1">
        <v>37</v>
      </c>
      <c r="F44" s="164"/>
      <c r="H44" s="165" t="str">
        <f t="shared" si="1"/>
        <v/>
      </c>
      <c r="I44" s="165" t="str">
        <f t="shared" si="2"/>
        <v/>
      </c>
      <c r="J44" s="166" t="str">
        <f>IF(F44="","",VLOOKUP("*"&amp;H44&amp;"*",'EMAIL LIST'!$C$6:$C$147,1,FALSE))</f>
        <v/>
      </c>
      <c r="K44" s="165" t="str">
        <f>IF(F44="","",VLOOKUP("*"&amp;I44&amp;"*",'EMAIL LIST'!$C$6:$C$147,1,FALSE))</f>
        <v/>
      </c>
      <c r="M44" s="172">
        <v>37</v>
      </c>
      <c r="N44" s="167" t="s">
        <v>398</v>
      </c>
      <c r="O44" s="173" t="str">
        <f t="shared" si="4"/>
        <v>Frank Merlo Jr.</v>
      </c>
    </row>
    <row r="45" spans="1:15" ht="15.6" x14ac:dyDescent="0.3">
      <c r="A45" s="1">
        <v>38</v>
      </c>
      <c r="B45" s="167"/>
      <c r="C45" s="168" t="str">
        <f t="shared" si="0"/>
        <v/>
      </c>
      <c r="E45" s="1">
        <v>38</v>
      </c>
      <c r="F45" s="164"/>
      <c r="H45" s="165" t="str">
        <f t="shared" si="1"/>
        <v/>
      </c>
      <c r="I45" s="165" t="str">
        <f t="shared" si="2"/>
        <v/>
      </c>
      <c r="J45" s="166" t="str">
        <f>IF(F45="","",VLOOKUP("*"&amp;H45&amp;"*",'EMAIL LIST'!$C$6:$C$147,1,FALSE))</f>
        <v/>
      </c>
      <c r="K45" s="165" t="str">
        <f>IF(F45="","",VLOOKUP("*"&amp;I45&amp;"*",'EMAIL LIST'!$C$6:$C$147,1,FALSE))</f>
        <v/>
      </c>
      <c r="M45" s="172">
        <v>38</v>
      </c>
      <c r="N45" s="167" t="s">
        <v>363</v>
      </c>
      <c r="O45" s="173" t="str">
        <f t="shared" si="4"/>
        <v>Brandon Laurin</v>
      </c>
    </row>
    <row r="46" spans="1:15" ht="15.6" x14ac:dyDescent="0.3">
      <c r="A46" s="1">
        <v>39</v>
      </c>
      <c r="B46" s="167"/>
      <c r="C46" s="168" t="str">
        <f t="shared" si="0"/>
        <v/>
      </c>
      <c r="E46" s="1">
        <v>39</v>
      </c>
      <c r="F46" s="164"/>
      <c r="H46" s="165" t="str">
        <f t="shared" si="1"/>
        <v/>
      </c>
      <c r="I46" s="165" t="str">
        <f t="shared" si="2"/>
        <v/>
      </c>
      <c r="J46" s="166" t="str">
        <f>IF(F46="","",VLOOKUP("*"&amp;H46&amp;"*",'EMAIL LIST'!$C$6:$C$147,1,FALSE))</f>
        <v/>
      </c>
      <c r="K46" s="165" t="str">
        <f>IF(F46="","",VLOOKUP("*"&amp;I46&amp;"*",'EMAIL LIST'!$C$6:$C$147,1,FALSE))</f>
        <v/>
      </c>
      <c r="M46" s="172">
        <v>39</v>
      </c>
      <c r="N46" s="167" t="s">
        <v>438</v>
      </c>
      <c r="O46" s="173" t="str">
        <f t="shared" si="4"/>
        <v>Lance Reader</v>
      </c>
    </row>
    <row r="47" spans="1:15" ht="15.6" x14ac:dyDescent="0.3">
      <c r="A47" s="1">
        <v>40</v>
      </c>
      <c r="B47" s="167"/>
      <c r="C47" s="168" t="str">
        <f t="shared" si="0"/>
        <v/>
      </c>
      <c r="E47" s="1">
        <v>40</v>
      </c>
      <c r="F47" s="164"/>
      <c r="H47" s="165" t="str">
        <f t="shared" si="1"/>
        <v/>
      </c>
      <c r="I47" s="165" t="str">
        <f t="shared" si="2"/>
        <v/>
      </c>
      <c r="J47" s="166" t="str">
        <f>IF(F47="","",VLOOKUP("*"&amp;H47&amp;"*",'EMAIL LIST'!$C$6:$C$147,1,FALSE))</f>
        <v/>
      </c>
      <c r="K47" s="165" t="str">
        <f>IF(F47="","",VLOOKUP("*"&amp;I47&amp;"*",'EMAIL LIST'!$C$6:$C$147,1,FALSE))</f>
        <v/>
      </c>
      <c r="M47" s="172">
        <v>40</v>
      </c>
      <c r="N47" s="167" t="s">
        <v>410</v>
      </c>
      <c r="O47" s="173" t="str">
        <f t="shared" si="4"/>
        <v>J.J. Morin</v>
      </c>
    </row>
    <row r="48" spans="1:15" ht="15.6" x14ac:dyDescent="0.3">
      <c r="A48" s="1">
        <v>41</v>
      </c>
      <c r="B48" s="167"/>
      <c r="C48" s="168" t="str">
        <f t="shared" si="0"/>
        <v/>
      </c>
      <c r="E48" s="1">
        <v>41</v>
      </c>
      <c r="F48" s="164"/>
      <c r="H48" s="165" t="str">
        <f t="shared" si="1"/>
        <v/>
      </c>
      <c r="I48" s="165" t="str">
        <f t="shared" si="2"/>
        <v/>
      </c>
      <c r="J48" s="166" t="str">
        <f>IF(F48="","",VLOOKUP("*"&amp;H48&amp;"*",'EMAIL LIST'!$C$6:$C$147,1,FALSE))</f>
        <v/>
      </c>
      <c r="K48" s="165" t="str">
        <f>IF(F48="","",VLOOKUP("*"&amp;I48&amp;"*",'EMAIL LIST'!$C$6:$C$147,1,FALSE))</f>
        <v/>
      </c>
      <c r="M48" s="172">
        <v>41</v>
      </c>
      <c r="N48" s="167" t="s">
        <v>291</v>
      </c>
      <c r="O48" s="173" t="str">
        <f t="shared" si="4"/>
        <v>Mark Ewing</v>
      </c>
    </row>
    <row r="49" spans="1:15" ht="15.6" x14ac:dyDescent="0.3">
      <c r="A49" s="1">
        <v>42</v>
      </c>
      <c r="B49" s="167"/>
      <c r="C49" s="168" t="str">
        <f t="shared" si="0"/>
        <v/>
      </c>
      <c r="E49" s="1">
        <v>42</v>
      </c>
      <c r="F49" s="164"/>
      <c r="H49" s="165" t="str">
        <f t="shared" si="1"/>
        <v/>
      </c>
      <c r="I49" s="165" t="str">
        <f t="shared" si="2"/>
        <v/>
      </c>
      <c r="J49" s="166" t="str">
        <f>IF(F49="","",VLOOKUP("*"&amp;H49&amp;"*",'EMAIL LIST'!$C$6:$C$147,1,FALSE))</f>
        <v/>
      </c>
      <c r="K49" s="165" t="str">
        <f>IF(F49="","",VLOOKUP("*"&amp;I49&amp;"*",'EMAIL LIST'!$C$6:$C$147,1,FALSE))</f>
        <v/>
      </c>
      <c r="M49" s="172">
        <v>42</v>
      </c>
      <c r="N49" s="167" t="s">
        <v>279</v>
      </c>
      <c r="O49" s="173" t="str">
        <f t="shared" si="4"/>
        <v>Omar Daal</v>
      </c>
    </row>
    <row r="50" spans="1:15" ht="15.6" x14ac:dyDescent="0.3">
      <c r="A50" s="1">
        <v>43</v>
      </c>
      <c r="B50" s="167"/>
      <c r="C50" s="168" t="str">
        <f t="shared" si="0"/>
        <v/>
      </c>
      <c r="E50" s="1">
        <v>43</v>
      </c>
      <c r="F50" s="164"/>
      <c r="H50" s="165" t="str">
        <f t="shared" si="1"/>
        <v/>
      </c>
      <c r="I50" s="165" t="str">
        <f t="shared" si="2"/>
        <v/>
      </c>
      <c r="J50" s="166" t="str">
        <f>IF(F50="","",VLOOKUP("*"&amp;H50&amp;"*",'EMAIL LIST'!$C$6:$C$147,1,FALSE))</f>
        <v/>
      </c>
      <c r="K50" s="165" t="str">
        <f>IF(F50="","",VLOOKUP("*"&amp;I50&amp;"*",'EMAIL LIST'!$C$6:$C$147,1,FALSE))</f>
        <v/>
      </c>
      <c r="M50" s="172">
        <v>43</v>
      </c>
      <c r="N50" s="167" t="s">
        <v>224</v>
      </c>
      <c r="O50" s="173" t="str">
        <f t="shared" si="4"/>
        <v>Bryan Ashbaugh</v>
      </c>
    </row>
    <row r="51" spans="1:15" ht="15.6" x14ac:dyDescent="0.3">
      <c r="A51" s="1">
        <v>44</v>
      </c>
      <c r="B51" s="167"/>
      <c r="C51" s="168" t="str">
        <f t="shared" si="0"/>
        <v/>
      </c>
      <c r="E51" s="1">
        <v>44</v>
      </c>
      <c r="F51" s="164"/>
      <c r="H51" s="165" t="str">
        <f t="shared" si="1"/>
        <v/>
      </c>
      <c r="I51" s="165" t="str">
        <f t="shared" si="2"/>
        <v/>
      </c>
      <c r="J51" s="166" t="str">
        <f>IF(F51="","",VLOOKUP("*"&amp;H51&amp;"*",'EMAIL LIST'!$C$6:$C$147,1,FALSE))</f>
        <v/>
      </c>
      <c r="K51" s="165" t="str">
        <f>IF(F51="","",VLOOKUP("*"&amp;I51&amp;"*",'EMAIL LIST'!$C$6:$C$147,1,FALSE))</f>
        <v/>
      </c>
      <c r="M51" s="172">
        <v>44</v>
      </c>
      <c r="N51" s="167" t="s">
        <v>367</v>
      </c>
      <c r="O51" s="173" t="str">
        <f t="shared" si="4"/>
        <v>Bobby Lazor</v>
      </c>
    </row>
    <row r="52" spans="1:15" ht="15.6" x14ac:dyDescent="0.3">
      <c r="A52" s="1">
        <v>45</v>
      </c>
      <c r="B52" s="167"/>
      <c r="C52" s="168" t="str">
        <f t="shared" si="0"/>
        <v/>
      </c>
      <c r="E52" s="1">
        <v>45</v>
      </c>
      <c r="F52" s="164"/>
      <c r="H52" s="165" t="str">
        <f t="shared" si="1"/>
        <v/>
      </c>
      <c r="I52" s="165" t="str">
        <f t="shared" si="2"/>
        <v/>
      </c>
      <c r="J52" s="166" t="str">
        <f>IF(F52="","",VLOOKUP("*"&amp;H52&amp;"*",'EMAIL LIST'!$C$6:$C$147,1,FALSE))</f>
        <v/>
      </c>
      <c r="K52" s="165" t="str">
        <f>IF(F52="","",VLOOKUP("*"&amp;I52&amp;"*",'EMAIL LIST'!$C$6:$C$147,1,FALSE))</f>
        <v/>
      </c>
      <c r="M52" s="172">
        <v>45</v>
      </c>
      <c r="N52" s="167" t="s">
        <v>458</v>
      </c>
      <c r="O52" s="173" t="str">
        <f t="shared" si="4"/>
        <v>Andy Shoup</v>
      </c>
    </row>
    <row r="53" spans="1:15" ht="15.6" x14ac:dyDescent="0.3">
      <c r="A53" s="1">
        <v>46</v>
      </c>
      <c r="B53" s="167"/>
      <c r="C53" s="168" t="str">
        <f t="shared" si="0"/>
        <v/>
      </c>
      <c r="E53" s="1">
        <v>46</v>
      </c>
      <c r="F53" s="164"/>
      <c r="H53" s="165" t="str">
        <f t="shared" si="1"/>
        <v/>
      </c>
      <c r="I53" s="165" t="str">
        <f t="shared" si="2"/>
        <v/>
      </c>
      <c r="J53" s="166" t="str">
        <f>IF(F53="","",VLOOKUP("*"&amp;H53&amp;"*",'EMAIL LIST'!$C$6:$C$147,1,FALSE))</f>
        <v/>
      </c>
      <c r="K53" s="165" t="str">
        <f>IF(F53="","",VLOOKUP("*"&amp;I53&amp;"*",'EMAIL LIST'!$C$6:$C$147,1,FALSE))</f>
        <v/>
      </c>
      <c r="M53" s="172">
        <v>46</v>
      </c>
      <c r="N53" s="167" t="s">
        <v>335</v>
      </c>
      <c r="O53" s="173" t="str">
        <f t="shared" si="4"/>
        <v>Bob Jones</v>
      </c>
    </row>
    <row r="54" spans="1:15" ht="15.6" x14ac:dyDescent="0.3">
      <c r="A54" s="1">
        <v>47</v>
      </c>
      <c r="B54" s="167"/>
      <c r="C54" s="168" t="str">
        <f t="shared" si="0"/>
        <v/>
      </c>
      <c r="E54" s="1">
        <v>47</v>
      </c>
      <c r="F54" s="164"/>
      <c r="H54" s="165" t="str">
        <f t="shared" si="1"/>
        <v/>
      </c>
      <c r="I54" s="165" t="str">
        <f t="shared" si="2"/>
        <v/>
      </c>
      <c r="J54" s="166" t="str">
        <f>IF(F54="","",VLOOKUP("*"&amp;H54&amp;"*",'EMAIL LIST'!$C$6:$C$147,1,FALSE))</f>
        <v/>
      </c>
      <c r="K54" s="165" t="str">
        <f>IF(F54="","",VLOOKUP("*"&amp;I54&amp;"*",'EMAIL LIST'!$C$6:$C$147,1,FALSE))</f>
        <v/>
      </c>
      <c r="M54" s="172">
        <v>47</v>
      </c>
      <c r="N54" s="167" t="s">
        <v>323</v>
      </c>
      <c r="O54" s="173" t="str">
        <f t="shared" si="4"/>
        <v>John Hornacek</v>
      </c>
    </row>
    <row r="55" spans="1:15" ht="15.6" x14ac:dyDescent="0.3">
      <c r="A55" s="1">
        <v>48</v>
      </c>
      <c r="B55" s="167"/>
      <c r="C55" s="168" t="str">
        <f t="shared" si="0"/>
        <v/>
      </c>
      <c r="E55" s="1">
        <v>48</v>
      </c>
      <c r="F55" s="164"/>
      <c r="H55" s="165" t="str">
        <f t="shared" si="1"/>
        <v/>
      </c>
      <c r="I55" s="165" t="str">
        <f t="shared" si="2"/>
        <v/>
      </c>
      <c r="J55" s="166" t="str">
        <f>IF(F55="","",VLOOKUP("*"&amp;H55&amp;"*",'EMAIL LIST'!$C$6:$C$147,1,FALSE))</f>
        <v/>
      </c>
      <c r="K55" s="165" t="str">
        <f>IF(F55="","",VLOOKUP("*"&amp;I55&amp;"*",'EMAIL LIST'!$C$6:$C$147,1,FALSE))</f>
        <v/>
      </c>
      <c r="M55" s="172">
        <v>48</v>
      </c>
      <c r="N55" s="167" t="s">
        <v>464</v>
      </c>
      <c r="O55" s="173" t="str">
        <f t="shared" si="4"/>
        <v>Chris Spears</v>
      </c>
    </row>
    <row r="56" spans="1:15" ht="15.6" x14ac:dyDescent="0.3">
      <c r="A56" s="1">
        <v>49</v>
      </c>
      <c r="B56" s="167"/>
      <c r="C56" s="168" t="str">
        <f t="shared" si="0"/>
        <v/>
      </c>
      <c r="E56" s="1">
        <v>49</v>
      </c>
      <c r="F56" s="164"/>
      <c r="H56" s="165" t="str">
        <f t="shared" si="1"/>
        <v/>
      </c>
      <c r="I56" s="165" t="str">
        <f t="shared" si="2"/>
        <v/>
      </c>
      <c r="J56" s="166" t="str">
        <f>IF(F56="","",VLOOKUP("*"&amp;H56&amp;"*",'EMAIL LIST'!$C$6:$C$147,1,FALSE))</f>
        <v/>
      </c>
      <c r="K56" s="165" t="str">
        <f>IF(F56="","",VLOOKUP("*"&amp;I56&amp;"*",'EMAIL LIST'!$C$6:$C$147,1,FALSE))</f>
        <v/>
      </c>
      <c r="M56" s="172">
        <v>49</v>
      </c>
      <c r="N56" s="167"/>
      <c r="O56" s="173" t="str">
        <f t="shared" si="4"/>
        <v/>
      </c>
    </row>
    <row r="57" spans="1:15" ht="15.6" x14ac:dyDescent="0.3">
      <c r="A57" s="1">
        <v>50</v>
      </c>
      <c r="B57" s="167"/>
      <c r="C57" s="168" t="str">
        <f t="shared" si="0"/>
        <v/>
      </c>
      <c r="E57" s="1">
        <v>50</v>
      </c>
      <c r="F57" s="164"/>
      <c r="H57" s="165" t="str">
        <f t="shared" si="1"/>
        <v/>
      </c>
      <c r="I57" s="165" t="str">
        <f t="shared" si="2"/>
        <v/>
      </c>
      <c r="J57" s="166" t="str">
        <f>IF(F57="","",VLOOKUP("*"&amp;H57&amp;"*",'EMAIL LIST'!$C$6:$C$147,1,FALSE))</f>
        <v/>
      </c>
      <c r="K57" s="165" t="str">
        <f>IF(F57="","",VLOOKUP("*"&amp;I57&amp;"*",'EMAIL LIST'!$C$6:$C$147,1,FALSE))</f>
        <v/>
      </c>
      <c r="M57" s="172">
        <v>50</v>
      </c>
      <c r="N57" s="167"/>
      <c r="O57" s="173" t="str">
        <f t="shared" si="4"/>
        <v/>
      </c>
    </row>
    <row r="58" spans="1:15" ht="15.6" x14ac:dyDescent="0.3">
      <c r="A58" s="1">
        <v>51</v>
      </c>
      <c r="B58" s="167"/>
      <c r="C58" s="168" t="str">
        <f t="shared" si="0"/>
        <v/>
      </c>
      <c r="E58" s="1">
        <v>51</v>
      </c>
      <c r="F58" s="164"/>
      <c r="H58" s="165" t="str">
        <f t="shared" si="1"/>
        <v/>
      </c>
      <c r="I58" s="165" t="str">
        <f t="shared" si="2"/>
        <v/>
      </c>
      <c r="J58" s="166" t="str">
        <f>IF(F58="","",VLOOKUP("*"&amp;H58&amp;"*",'EMAIL LIST'!$C$6:$C$147,1,FALSE))</f>
        <v/>
      </c>
      <c r="K58" s="165" t="str">
        <f>IF(F58="","",VLOOKUP("*"&amp;I58&amp;"*",'EMAIL LIST'!$C$6:$C$147,1,FALSE))</f>
        <v/>
      </c>
      <c r="M58" s="172">
        <v>51</v>
      </c>
      <c r="N58" s="167"/>
      <c r="O58" s="173" t="str">
        <f t="shared" si="4"/>
        <v/>
      </c>
    </row>
    <row r="59" spans="1:15" ht="15.6" x14ac:dyDescent="0.3">
      <c r="A59" s="1">
        <v>52</v>
      </c>
      <c r="B59" s="167"/>
      <c r="C59" s="168" t="str">
        <f t="shared" si="0"/>
        <v/>
      </c>
      <c r="E59" s="1">
        <v>52</v>
      </c>
      <c r="F59" s="164"/>
      <c r="H59" s="165" t="str">
        <f t="shared" si="1"/>
        <v/>
      </c>
      <c r="I59" s="165" t="str">
        <f t="shared" si="2"/>
        <v/>
      </c>
      <c r="J59" s="166" t="str">
        <f>IF(F59="","",VLOOKUP("*"&amp;H59&amp;"*",'EMAIL LIST'!$C$6:$C$147,1,FALSE))</f>
        <v/>
      </c>
      <c r="K59" s="165" t="str">
        <f>IF(F59="","",VLOOKUP("*"&amp;I59&amp;"*",'EMAIL LIST'!$C$6:$C$147,1,FALSE))</f>
        <v/>
      </c>
      <c r="M59" s="172">
        <v>52</v>
      </c>
      <c r="N59" s="167"/>
      <c r="O59" s="173" t="str">
        <f t="shared" si="4"/>
        <v/>
      </c>
    </row>
    <row r="60" spans="1:15" ht="15.6" x14ac:dyDescent="0.3">
      <c r="A60" s="1">
        <v>53</v>
      </c>
      <c r="B60" s="167"/>
      <c r="C60" s="168" t="str">
        <f t="shared" si="0"/>
        <v/>
      </c>
      <c r="E60" s="1">
        <v>53</v>
      </c>
      <c r="F60" s="164"/>
      <c r="H60" s="165" t="str">
        <f t="shared" si="1"/>
        <v/>
      </c>
      <c r="I60" s="165" t="str">
        <f t="shared" si="2"/>
        <v/>
      </c>
      <c r="J60" s="166" t="str">
        <f>IF(F60="","",VLOOKUP("*"&amp;H60&amp;"*",'EMAIL LIST'!$C$6:$C$147,1,FALSE))</f>
        <v/>
      </c>
      <c r="K60" s="165" t="str">
        <f>IF(F60="","",VLOOKUP("*"&amp;I60&amp;"*",'EMAIL LIST'!$C$6:$C$147,1,FALSE))</f>
        <v/>
      </c>
      <c r="M60" s="172">
        <v>53</v>
      </c>
      <c r="N60" s="167"/>
      <c r="O60" s="173" t="str">
        <f t="shared" si="4"/>
        <v/>
      </c>
    </row>
    <row r="61" spans="1:15" ht="15.6" x14ac:dyDescent="0.3">
      <c r="A61" s="1">
        <v>54</v>
      </c>
      <c r="B61" s="167"/>
      <c r="C61" s="168" t="str">
        <f t="shared" si="0"/>
        <v/>
      </c>
      <c r="E61" s="1">
        <v>54</v>
      </c>
      <c r="F61" s="164"/>
      <c r="H61" s="165" t="str">
        <f t="shared" si="1"/>
        <v/>
      </c>
      <c r="I61" s="165" t="str">
        <f t="shared" si="2"/>
        <v/>
      </c>
      <c r="J61" s="166" t="str">
        <f>IF(F61="","",VLOOKUP("*"&amp;H61&amp;"*",'EMAIL LIST'!$C$6:$C$147,1,FALSE))</f>
        <v/>
      </c>
      <c r="K61" s="165" t="str">
        <f>IF(F61="","",VLOOKUP("*"&amp;I61&amp;"*",'EMAIL LIST'!$C$6:$C$147,1,FALSE))</f>
        <v/>
      </c>
      <c r="M61" s="172">
        <v>54</v>
      </c>
      <c r="N61" s="167"/>
      <c r="O61" s="173" t="str">
        <f t="shared" si="4"/>
        <v/>
      </c>
    </row>
    <row r="62" spans="1:15" ht="15.6" x14ac:dyDescent="0.3">
      <c r="A62" s="1">
        <v>55</v>
      </c>
      <c r="B62" s="167"/>
      <c r="C62" s="168" t="str">
        <f t="shared" si="0"/>
        <v/>
      </c>
      <c r="E62" s="1">
        <v>55</v>
      </c>
      <c r="F62" s="164"/>
      <c r="H62" s="165" t="str">
        <f t="shared" si="1"/>
        <v/>
      </c>
      <c r="I62" s="165" t="str">
        <f t="shared" si="2"/>
        <v/>
      </c>
      <c r="J62" s="166" t="str">
        <f>IF(F62="","",VLOOKUP("*"&amp;H62&amp;"*",'EMAIL LIST'!$C$6:$C$147,1,FALSE))</f>
        <v/>
      </c>
      <c r="K62" s="165" t="str">
        <f>IF(F62="","",VLOOKUP("*"&amp;I62&amp;"*",'EMAIL LIST'!$C$6:$C$147,1,FALSE))</f>
        <v/>
      </c>
      <c r="M62" s="172">
        <v>55</v>
      </c>
      <c r="N62" s="167"/>
      <c r="O62" s="173" t="str">
        <f t="shared" si="4"/>
        <v/>
      </c>
    </row>
    <row r="63" spans="1:15" ht="15.6" x14ac:dyDescent="0.3">
      <c r="A63" s="1">
        <v>56</v>
      </c>
      <c r="B63" s="167"/>
      <c r="C63" s="168" t="str">
        <f t="shared" si="0"/>
        <v/>
      </c>
      <c r="E63" s="1">
        <v>56</v>
      </c>
      <c r="F63" s="164"/>
      <c r="H63" s="165" t="str">
        <f t="shared" si="1"/>
        <v/>
      </c>
      <c r="I63" s="165" t="str">
        <f t="shared" si="2"/>
        <v/>
      </c>
      <c r="J63" s="166" t="str">
        <f>IF(F63="","",VLOOKUP("*"&amp;H63&amp;"*",'EMAIL LIST'!$C$6:$C$147,1,FALSE))</f>
        <v/>
      </c>
      <c r="K63" s="165" t="str">
        <f>IF(F63="","",VLOOKUP("*"&amp;I63&amp;"*",'EMAIL LIST'!$C$6:$C$147,1,FALSE))</f>
        <v/>
      </c>
      <c r="M63" s="172">
        <v>56</v>
      </c>
      <c r="N63" s="167"/>
      <c r="O63" s="173" t="str">
        <f t="shared" si="4"/>
        <v/>
      </c>
    </row>
    <row r="64" spans="1:15" ht="15.6" x14ac:dyDescent="0.3">
      <c r="A64" s="1">
        <v>57</v>
      </c>
      <c r="B64" s="167"/>
      <c r="C64" s="168" t="str">
        <f t="shared" si="0"/>
        <v/>
      </c>
      <c r="E64" s="1">
        <v>57</v>
      </c>
      <c r="F64" s="164"/>
      <c r="H64" s="165" t="str">
        <f t="shared" si="1"/>
        <v/>
      </c>
      <c r="I64" s="165" t="str">
        <f t="shared" si="2"/>
        <v/>
      </c>
      <c r="J64" s="166" t="str">
        <f>IF(F64="","",VLOOKUP("*"&amp;H64&amp;"*",'EMAIL LIST'!$C$6:$C$147,1,FALSE))</f>
        <v/>
      </c>
      <c r="K64" s="165" t="str">
        <f>IF(F64="","",VLOOKUP("*"&amp;I64&amp;"*",'EMAIL LIST'!$C$6:$C$147,1,FALSE))</f>
        <v/>
      </c>
      <c r="M64" s="172">
        <v>57</v>
      </c>
      <c r="N64" s="167"/>
      <c r="O64" s="173" t="str">
        <f t="shared" si="4"/>
        <v/>
      </c>
    </row>
    <row r="65" spans="1:15" ht="15.6" x14ac:dyDescent="0.3">
      <c r="A65" s="1">
        <v>58</v>
      </c>
      <c r="B65" s="167"/>
      <c r="C65" s="168" t="str">
        <f t="shared" si="0"/>
        <v/>
      </c>
      <c r="E65" s="1">
        <v>58</v>
      </c>
      <c r="F65" s="164"/>
      <c r="H65" s="165" t="str">
        <f t="shared" si="1"/>
        <v/>
      </c>
      <c r="I65" s="165" t="str">
        <f t="shared" si="2"/>
        <v/>
      </c>
      <c r="J65" s="166" t="str">
        <f>IF(F65="","",VLOOKUP("*"&amp;H65&amp;"*",'EMAIL LIST'!$C$6:$C$147,1,FALSE))</f>
        <v/>
      </c>
      <c r="K65" s="165" t="str">
        <f>IF(F65="","",VLOOKUP("*"&amp;I65&amp;"*",'EMAIL LIST'!$C$6:$C$147,1,FALSE))</f>
        <v/>
      </c>
      <c r="M65" s="172">
        <v>58</v>
      </c>
      <c r="N65" s="167"/>
      <c r="O65" s="173" t="str">
        <f t="shared" si="4"/>
        <v/>
      </c>
    </row>
    <row r="66" spans="1:15" ht="15.6" x14ac:dyDescent="0.3">
      <c r="A66" s="1">
        <v>59</v>
      </c>
      <c r="B66" s="167"/>
      <c r="C66" s="168" t="str">
        <f t="shared" si="0"/>
        <v/>
      </c>
      <c r="E66" s="1">
        <v>59</v>
      </c>
      <c r="F66" s="164"/>
      <c r="H66" s="165" t="str">
        <f t="shared" si="1"/>
        <v/>
      </c>
      <c r="I66" s="165" t="str">
        <f t="shared" si="2"/>
        <v/>
      </c>
      <c r="J66" s="166" t="str">
        <f>IF(F66="","",VLOOKUP("*"&amp;H66&amp;"*",'EMAIL LIST'!$C$6:$C$147,1,FALSE))</f>
        <v/>
      </c>
      <c r="K66" s="165" t="str">
        <f>IF(F66="","",VLOOKUP("*"&amp;I66&amp;"*",'EMAIL LIST'!$C$6:$C$147,1,FALSE))</f>
        <v/>
      </c>
      <c r="M66" s="172">
        <v>59</v>
      </c>
      <c r="N66" s="167"/>
      <c r="O66" s="173" t="str">
        <f t="shared" si="4"/>
        <v/>
      </c>
    </row>
    <row r="67" spans="1:15" ht="15.6" x14ac:dyDescent="0.3">
      <c r="A67" s="1">
        <v>60</v>
      </c>
      <c r="B67" s="167"/>
      <c r="C67" s="168" t="str">
        <f t="shared" si="0"/>
        <v/>
      </c>
      <c r="E67" s="1">
        <v>60</v>
      </c>
      <c r="F67" s="164"/>
      <c r="H67" s="165" t="str">
        <f t="shared" si="1"/>
        <v/>
      </c>
      <c r="I67" s="165" t="str">
        <f t="shared" si="2"/>
        <v/>
      </c>
      <c r="J67" s="166" t="str">
        <f>IF(F67="","",VLOOKUP("*"&amp;H67&amp;"*",'EMAIL LIST'!$C$6:$C$147,1,FALSE))</f>
        <v/>
      </c>
      <c r="K67" s="165" t="str">
        <f>IF(F67="","",VLOOKUP("*"&amp;I67&amp;"*",'EMAIL LIST'!$C$6:$C$147,1,FALSE))</f>
        <v/>
      </c>
      <c r="M67" s="172">
        <v>60</v>
      </c>
      <c r="N67" s="167"/>
      <c r="O67" s="173" t="str">
        <f>IF(N67="","",RIGHT(N67,LEN(N67)-1-FIND(",",N67))&amp;" "&amp;LEFT(N67,FIND(",",N67)-1))</f>
        <v/>
      </c>
    </row>
    <row r="68" spans="1:15" ht="15.6" x14ac:dyDescent="0.3">
      <c r="A68" s="1">
        <v>61</v>
      </c>
      <c r="B68" s="167"/>
      <c r="C68" s="168" t="str">
        <f t="shared" si="0"/>
        <v/>
      </c>
      <c r="E68" s="1">
        <v>61</v>
      </c>
      <c r="F68" s="164"/>
      <c r="H68" s="165" t="str">
        <f t="shared" si="1"/>
        <v/>
      </c>
      <c r="I68" s="165" t="str">
        <f t="shared" si="2"/>
        <v/>
      </c>
      <c r="J68" s="166" t="str">
        <f>IF(F68="","",VLOOKUP("*"&amp;H68&amp;"*",'EMAIL LIST'!$C$6:$C$147,1,FALSE))</f>
        <v/>
      </c>
      <c r="K68" s="165" t="str">
        <f>IF(F68="","",VLOOKUP("*"&amp;I68&amp;"*",'EMAIL LIST'!$C$6:$C$147,1,FALSE))</f>
        <v/>
      </c>
    </row>
    <row r="69" spans="1:15" ht="15.6" x14ac:dyDescent="0.3">
      <c r="A69" s="1">
        <v>62</v>
      </c>
      <c r="B69" s="167"/>
      <c r="C69" s="168" t="str">
        <f t="shared" si="0"/>
        <v/>
      </c>
      <c r="E69" s="1">
        <v>62</v>
      </c>
      <c r="F69" s="164"/>
      <c r="H69" s="165" t="str">
        <f t="shared" si="1"/>
        <v/>
      </c>
      <c r="I69" s="165" t="str">
        <f t="shared" si="2"/>
        <v/>
      </c>
      <c r="J69" s="166" t="str">
        <f>IF(F69="","",VLOOKUP("*"&amp;H69&amp;"*",'EMAIL LIST'!$C$6:$C$147,1,FALSE))</f>
        <v/>
      </c>
      <c r="K69" s="165" t="str">
        <f>IF(F69="","",VLOOKUP("*"&amp;I69&amp;"*",'EMAIL LIST'!$C$6:$C$147,1,FALSE))</f>
        <v/>
      </c>
    </row>
    <row r="70" spans="1:15" ht="15.6" x14ac:dyDescent="0.3">
      <c r="A70" s="1">
        <v>63</v>
      </c>
      <c r="B70" s="167"/>
      <c r="C70" s="168" t="str">
        <f t="shared" si="0"/>
        <v/>
      </c>
      <c r="E70" s="1">
        <v>63</v>
      </c>
      <c r="F70" s="164"/>
      <c r="H70" s="165" t="str">
        <f t="shared" si="1"/>
        <v/>
      </c>
      <c r="I70" s="165" t="str">
        <f t="shared" si="2"/>
        <v/>
      </c>
      <c r="J70" s="166" t="str">
        <f>IF(F70="","",VLOOKUP("*"&amp;H70&amp;"*",'EMAIL LIST'!$C$6:$C$147,1,FALSE))</f>
        <v/>
      </c>
      <c r="K70" s="165" t="str">
        <f>IF(F70="","",VLOOKUP("*"&amp;I70&amp;"*",'EMAIL LIST'!$C$6:$C$147,1,FALSE))</f>
        <v/>
      </c>
    </row>
    <row r="71" spans="1:15" ht="15.6" x14ac:dyDescent="0.3">
      <c r="A71" s="1">
        <v>64</v>
      </c>
      <c r="B71" s="167"/>
      <c r="C71" s="168" t="str">
        <f t="shared" si="0"/>
        <v/>
      </c>
      <c r="E71" s="1">
        <v>64</v>
      </c>
      <c r="F71" s="164"/>
      <c r="H71" s="165" t="str">
        <f t="shared" si="1"/>
        <v/>
      </c>
      <c r="I71" s="165" t="str">
        <f t="shared" si="2"/>
        <v/>
      </c>
      <c r="J71" s="166" t="str">
        <f>IF(F71="","",VLOOKUP("*"&amp;H71&amp;"*",'EMAIL LIST'!$C$6:$C$147,1,FALSE))</f>
        <v/>
      </c>
      <c r="K71" s="165" t="str">
        <f>IF(F71="","",VLOOKUP("*"&amp;I71&amp;"*",'EMAIL LIST'!$C$6:$C$147,1,FALSE))</f>
        <v/>
      </c>
    </row>
    <row r="72" spans="1:15" ht="15.6" x14ac:dyDescent="0.3">
      <c r="A72" s="1">
        <v>65</v>
      </c>
      <c r="B72" s="167"/>
      <c r="C72" s="168" t="str">
        <f t="shared" ref="C72:C107" si="5">IF(B72="","",RIGHT(B72,LEN(B72)-FIND(" ",B72))&amp;", "&amp;LEFT(B72,FIND(" ",B72)-1))</f>
        <v/>
      </c>
      <c r="E72" s="1">
        <v>65</v>
      </c>
      <c r="F72" s="164"/>
      <c r="H72" s="165" t="str">
        <f t="shared" si="1"/>
        <v/>
      </c>
      <c r="I72" s="165" t="str">
        <f t="shared" si="2"/>
        <v/>
      </c>
      <c r="J72" s="166" t="str">
        <f>IF(F72="","",VLOOKUP("*"&amp;H72&amp;"*",'EMAIL LIST'!$C$6:$C$147,1,FALSE))</f>
        <v/>
      </c>
      <c r="K72" s="165" t="str">
        <f>IF(F72="","",VLOOKUP("*"&amp;I72&amp;"*",'EMAIL LIST'!$C$6:$C$147,1,FALSE))</f>
        <v/>
      </c>
    </row>
    <row r="73" spans="1:15" ht="15.6" x14ac:dyDescent="0.3">
      <c r="A73" s="1">
        <v>66</v>
      </c>
      <c r="B73" s="167"/>
      <c r="C73" s="168" t="str">
        <f t="shared" si="5"/>
        <v/>
      </c>
      <c r="E73" s="1">
        <v>66</v>
      </c>
      <c r="F73" s="164"/>
      <c r="H73" s="165" t="str">
        <f t="shared" ref="H73:H107" si="6">IF(F73="","",LEFT(F73,FIND("-",F73)-2))</f>
        <v/>
      </c>
      <c r="I73" s="165" t="str">
        <f t="shared" ref="I73:I107" si="7">IF(F73="","",RIGHT(F73,LEN(F73)-FIND("-",F73)-1))</f>
        <v/>
      </c>
      <c r="J73" s="166" t="str">
        <f>IF(F73="","",VLOOKUP("*"&amp;H73&amp;"*",'EMAIL LIST'!$C$6:$C$147,1,FALSE))</f>
        <v/>
      </c>
      <c r="K73" s="165" t="str">
        <f>IF(F73="","",VLOOKUP("*"&amp;I73&amp;"*",'EMAIL LIST'!$C$6:$C$147,1,FALSE))</f>
        <v/>
      </c>
    </row>
    <row r="74" spans="1:15" ht="15.6" x14ac:dyDescent="0.3">
      <c r="A74" s="1">
        <v>67</v>
      </c>
      <c r="B74" s="167"/>
      <c r="C74" s="168" t="str">
        <f t="shared" si="5"/>
        <v/>
      </c>
      <c r="E74" s="1">
        <v>67</v>
      </c>
      <c r="F74" s="164"/>
      <c r="H74" s="165" t="str">
        <f t="shared" si="6"/>
        <v/>
      </c>
      <c r="I74" s="165" t="str">
        <f t="shared" si="7"/>
        <v/>
      </c>
      <c r="J74" s="166" t="str">
        <f>IF(F74="","",VLOOKUP("*"&amp;H74&amp;"*",'EMAIL LIST'!$C$6:$C$147,1,FALSE))</f>
        <v/>
      </c>
      <c r="K74" s="165" t="str">
        <f>IF(F74="","",VLOOKUP("*"&amp;I74&amp;"*",'EMAIL LIST'!$C$6:$C$147,1,FALSE))</f>
        <v/>
      </c>
    </row>
    <row r="75" spans="1:15" ht="15.6" x14ac:dyDescent="0.3">
      <c r="A75" s="1">
        <v>68</v>
      </c>
      <c r="B75" s="167"/>
      <c r="C75" s="168" t="str">
        <f t="shared" si="5"/>
        <v/>
      </c>
      <c r="E75" s="1">
        <v>68</v>
      </c>
      <c r="F75" s="164"/>
      <c r="H75" s="165" t="str">
        <f t="shared" si="6"/>
        <v/>
      </c>
      <c r="I75" s="165" t="str">
        <f t="shared" si="7"/>
        <v/>
      </c>
      <c r="J75" s="166" t="str">
        <f>IF(F75="","",VLOOKUP("*"&amp;H75&amp;"*",'EMAIL LIST'!$C$6:$C$147,1,FALSE))</f>
        <v/>
      </c>
      <c r="K75" s="165" t="str">
        <f>IF(F75="","",VLOOKUP("*"&amp;I75&amp;"*",'EMAIL LIST'!$C$6:$C$147,1,FALSE))</f>
        <v/>
      </c>
    </row>
    <row r="76" spans="1:15" ht="15.6" x14ac:dyDescent="0.3">
      <c r="A76" s="1">
        <v>69</v>
      </c>
      <c r="B76" s="167"/>
      <c r="C76" s="168" t="str">
        <f t="shared" si="5"/>
        <v/>
      </c>
      <c r="E76" s="1">
        <v>69</v>
      </c>
      <c r="F76" s="164"/>
      <c r="H76" s="165" t="str">
        <f t="shared" si="6"/>
        <v/>
      </c>
      <c r="I76" s="165" t="str">
        <f t="shared" si="7"/>
        <v/>
      </c>
      <c r="J76" s="166" t="str">
        <f>IF(F76="","",VLOOKUP("*"&amp;H76&amp;"*",'EMAIL LIST'!$C$6:$C$147,1,FALSE))</f>
        <v/>
      </c>
      <c r="K76" s="165" t="str">
        <f>IF(F76="","",VLOOKUP("*"&amp;I76&amp;"*",'EMAIL LIST'!$C$6:$C$147,1,FALSE))</f>
        <v/>
      </c>
    </row>
    <row r="77" spans="1:15" ht="15.6" x14ac:dyDescent="0.3">
      <c r="A77" s="1">
        <v>70</v>
      </c>
      <c r="B77" s="167"/>
      <c r="C77" s="168" t="str">
        <f t="shared" si="5"/>
        <v/>
      </c>
      <c r="E77" s="1">
        <v>70</v>
      </c>
      <c r="F77" s="164"/>
      <c r="H77" s="165" t="str">
        <f t="shared" si="6"/>
        <v/>
      </c>
      <c r="I77" s="165" t="str">
        <f t="shared" si="7"/>
        <v/>
      </c>
      <c r="J77" s="166" t="str">
        <f>IF(F77="","",VLOOKUP("*"&amp;H77&amp;"*",'EMAIL LIST'!$C$6:$C$147,1,FALSE))</f>
        <v/>
      </c>
      <c r="K77" s="165" t="str">
        <f>IF(F77="","",VLOOKUP("*"&amp;I77&amp;"*",'EMAIL LIST'!$C$6:$C$147,1,FALSE))</f>
        <v/>
      </c>
    </row>
    <row r="78" spans="1:15" ht="15.6" x14ac:dyDescent="0.3">
      <c r="A78" s="1">
        <v>71</v>
      </c>
      <c r="B78" s="167"/>
      <c r="C78" s="168" t="str">
        <f t="shared" si="5"/>
        <v/>
      </c>
      <c r="E78" s="1">
        <v>71</v>
      </c>
      <c r="F78" s="164"/>
      <c r="H78" s="165" t="str">
        <f t="shared" si="6"/>
        <v/>
      </c>
      <c r="I78" s="165" t="str">
        <f t="shared" si="7"/>
        <v/>
      </c>
      <c r="J78" s="166" t="str">
        <f>IF(F78="","",VLOOKUP("*"&amp;H78&amp;"*",'EMAIL LIST'!$C$6:$C$147,1,FALSE))</f>
        <v/>
      </c>
      <c r="K78" s="165" t="str">
        <f>IF(F78="","",VLOOKUP("*"&amp;I78&amp;"*",'EMAIL LIST'!$C$6:$C$147,1,FALSE))</f>
        <v/>
      </c>
    </row>
    <row r="79" spans="1:15" ht="15.6" x14ac:dyDescent="0.3">
      <c r="A79" s="1">
        <v>72</v>
      </c>
      <c r="B79" s="167"/>
      <c r="C79" s="168" t="str">
        <f t="shared" si="5"/>
        <v/>
      </c>
      <c r="E79" s="1">
        <v>72</v>
      </c>
      <c r="F79" s="164"/>
      <c r="H79" s="165" t="str">
        <f t="shared" si="6"/>
        <v/>
      </c>
      <c r="I79" s="165" t="str">
        <f t="shared" si="7"/>
        <v/>
      </c>
      <c r="J79" s="166" t="str">
        <f>IF(F79="","",VLOOKUP("*"&amp;H79&amp;"*",'EMAIL LIST'!$C$6:$C$147,1,FALSE))</f>
        <v/>
      </c>
      <c r="K79" s="165" t="str">
        <f>IF(F79="","",VLOOKUP("*"&amp;I79&amp;"*",'EMAIL LIST'!$C$6:$C$147,1,FALSE))</f>
        <v/>
      </c>
    </row>
    <row r="80" spans="1:15" ht="15.6" x14ac:dyDescent="0.3">
      <c r="A80" s="1">
        <v>73</v>
      </c>
      <c r="B80" s="167"/>
      <c r="C80" s="168" t="str">
        <f t="shared" si="5"/>
        <v/>
      </c>
      <c r="E80" s="1">
        <v>73</v>
      </c>
      <c r="F80" s="164"/>
      <c r="H80" s="165" t="str">
        <f t="shared" si="6"/>
        <v/>
      </c>
      <c r="I80" s="165" t="str">
        <f t="shared" si="7"/>
        <v/>
      </c>
      <c r="J80" s="166" t="str">
        <f>IF(F80="","",VLOOKUP("*"&amp;H80&amp;"*",'EMAIL LIST'!$C$6:$C$147,1,FALSE))</f>
        <v/>
      </c>
      <c r="K80" s="165" t="str">
        <f>IF(F80="","",VLOOKUP("*"&amp;I80&amp;"*",'EMAIL LIST'!$C$6:$C$147,1,FALSE))</f>
        <v/>
      </c>
    </row>
    <row r="81" spans="1:11" ht="15.6" x14ac:dyDescent="0.3">
      <c r="A81" s="1">
        <v>74</v>
      </c>
      <c r="B81" s="167"/>
      <c r="C81" s="168" t="str">
        <f t="shared" si="5"/>
        <v/>
      </c>
      <c r="E81" s="1">
        <v>74</v>
      </c>
      <c r="F81" s="164"/>
      <c r="H81" s="165" t="str">
        <f t="shared" si="6"/>
        <v/>
      </c>
      <c r="I81" s="165" t="str">
        <f t="shared" si="7"/>
        <v/>
      </c>
      <c r="J81" s="166" t="str">
        <f>IF(F81="","",VLOOKUP("*"&amp;H81&amp;"*",'EMAIL LIST'!$C$6:$C$147,1,FALSE))</f>
        <v/>
      </c>
      <c r="K81" s="165" t="str">
        <f>IF(F81="","",VLOOKUP("*"&amp;I81&amp;"*",'EMAIL LIST'!$C$6:$C$147,1,FALSE))</f>
        <v/>
      </c>
    </row>
    <row r="82" spans="1:11" ht="15.6" x14ac:dyDescent="0.3">
      <c r="A82" s="1">
        <v>75</v>
      </c>
      <c r="B82" s="167"/>
      <c r="C82" s="168" t="str">
        <f t="shared" si="5"/>
        <v/>
      </c>
      <c r="E82" s="1">
        <v>75</v>
      </c>
      <c r="F82" s="164"/>
      <c r="H82" s="165" t="str">
        <f t="shared" si="6"/>
        <v/>
      </c>
      <c r="I82" s="165" t="str">
        <f t="shared" si="7"/>
        <v/>
      </c>
      <c r="J82" s="166" t="str">
        <f>IF(F82="","",VLOOKUP("*"&amp;H82&amp;"*",'EMAIL LIST'!$C$6:$C$147,1,FALSE))</f>
        <v/>
      </c>
      <c r="K82" s="165" t="str">
        <f>IF(F82="","",VLOOKUP("*"&amp;I82&amp;"*",'EMAIL LIST'!$C$6:$C$147,1,FALSE))</f>
        <v/>
      </c>
    </row>
    <row r="83" spans="1:11" ht="15.6" x14ac:dyDescent="0.3">
      <c r="A83" s="1">
        <v>76</v>
      </c>
      <c r="B83" s="167"/>
      <c r="C83" s="168" t="str">
        <f t="shared" si="5"/>
        <v/>
      </c>
      <c r="E83" s="1">
        <v>76</v>
      </c>
      <c r="F83" s="164"/>
      <c r="H83" s="165" t="str">
        <f t="shared" si="6"/>
        <v/>
      </c>
      <c r="I83" s="165" t="str">
        <f t="shared" si="7"/>
        <v/>
      </c>
      <c r="J83" s="166" t="str">
        <f>IF(F83="","",VLOOKUP("*"&amp;H83&amp;"*",'EMAIL LIST'!$C$6:$C$147,1,FALSE))</f>
        <v/>
      </c>
      <c r="K83" s="165" t="str">
        <f>IF(F83="","",VLOOKUP("*"&amp;I83&amp;"*",'EMAIL LIST'!$C$6:$C$147,1,FALSE))</f>
        <v/>
      </c>
    </row>
    <row r="84" spans="1:11" ht="15.6" x14ac:dyDescent="0.3">
      <c r="A84" s="1">
        <v>77</v>
      </c>
      <c r="B84" s="167"/>
      <c r="C84" s="168" t="str">
        <f t="shared" si="5"/>
        <v/>
      </c>
      <c r="E84" s="1">
        <v>77</v>
      </c>
      <c r="F84" s="164"/>
      <c r="H84" s="165" t="str">
        <f t="shared" si="6"/>
        <v/>
      </c>
      <c r="I84" s="165" t="str">
        <f t="shared" si="7"/>
        <v/>
      </c>
      <c r="J84" s="166" t="str">
        <f>IF(F84="","",VLOOKUP("*"&amp;H84&amp;"*",'EMAIL LIST'!$C$6:$C$147,1,FALSE))</f>
        <v/>
      </c>
      <c r="K84" s="165" t="str">
        <f>IF(F84="","",VLOOKUP("*"&amp;I84&amp;"*",'EMAIL LIST'!$C$6:$C$147,1,FALSE))</f>
        <v/>
      </c>
    </row>
    <row r="85" spans="1:11" ht="15.6" x14ac:dyDescent="0.3">
      <c r="A85" s="1">
        <v>78</v>
      </c>
      <c r="B85" s="167"/>
      <c r="C85" s="168" t="str">
        <f t="shared" si="5"/>
        <v/>
      </c>
      <c r="E85" s="1">
        <v>78</v>
      </c>
      <c r="F85" s="164"/>
      <c r="H85" s="165" t="str">
        <f t="shared" si="6"/>
        <v/>
      </c>
      <c r="I85" s="165" t="str">
        <f t="shared" si="7"/>
        <v/>
      </c>
      <c r="J85" s="166" t="str">
        <f>IF(F85="","",VLOOKUP("*"&amp;H85&amp;"*",'EMAIL LIST'!$C$6:$C$147,1,FALSE))</f>
        <v/>
      </c>
      <c r="K85" s="165" t="str">
        <f>IF(F85="","",VLOOKUP("*"&amp;I85&amp;"*",'EMAIL LIST'!$C$6:$C$147,1,FALSE))</f>
        <v/>
      </c>
    </row>
    <row r="86" spans="1:11" ht="15.6" x14ac:dyDescent="0.3">
      <c r="A86" s="1">
        <v>79</v>
      </c>
      <c r="B86" s="167"/>
      <c r="C86" s="168" t="str">
        <f t="shared" si="5"/>
        <v/>
      </c>
      <c r="E86" s="1">
        <v>79</v>
      </c>
      <c r="F86" s="164"/>
      <c r="H86" s="165" t="str">
        <f t="shared" si="6"/>
        <v/>
      </c>
      <c r="I86" s="165" t="str">
        <f t="shared" si="7"/>
        <v/>
      </c>
      <c r="J86" s="166" t="str">
        <f>IF(F86="","",VLOOKUP("*"&amp;H86&amp;"*",'EMAIL LIST'!$C$6:$C$147,1,FALSE))</f>
        <v/>
      </c>
      <c r="K86" s="165" t="str">
        <f>IF(F86="","",VLOOKUP("*"&amp;I86&amp;"*",'EMAIL LIST'!$C$6:$C$147,1,FALSE))</f>
        <v/>
      </c>
    </row>
    <row r="87" spans="1:11" ht="15.6" x14ac:dyDescent="0.3">
      <c r="A87" s="1">
        <v>80</v>
      </c>
      <c r="B87" s="167"/>
      <c r="C87" s="168" t="str">
        <f t="shared" si="5"/>
        <v/>
      </c>
      <c r="E87" s="1">
        <v>80</v>
      </c>
      <c r="F87" s="164"/>
      <c r="H87" s="165" t="str">
        <f t="shared" si="6"/>
        <v/>
      </c>
      <c r="I87" s="165" t="str">
        <f t="shared" si="7"/>
        <v/>
      </c>
      <c r="J87" s="166" t="str">
        <f>IF(F87="","",VLOOKUP("*"&amp;H87&amp;"*",'EMAIL LIST'!$C$6:$C$147,1,FALSE))</f>
        <v/>
      </c>
      <c r="K87" s="165" t="str">
        <f>IF(F87="","",VLOOKUP("*"&amp;I87&amp;"*",'EMAIL LIST'!$C$6:$C$147,1,FALSE))</f>
        <v/>
      </c>
    </row>
    <row r="88" spans="1:11" ht="15.6" x14ac:dyDescent="0.3">
      <c r="A88" s="1">
        <v>81</v>
      </c>
      <c r="B88" s="167"/>
      <c r="C88" s="168" t="str">
        <f t="shared" si="5"/>
        <v/>
      </c>
      <c r="E88" s="1">
        <v>81</v>
      </c>
      <c r="F88" s="164"/>
      <c r="H88" s="165" t="str">
        <f t="shared" si="6"/>
        <v/>
      </c>
      <c r="I88" s="165" t="str">
        <f t="shared" si="7"/>
        <v/>
      </c>
      <c r="J88" s="166" t="str">
        <f>IF(F88="","",VLOOKUP("*"&amp;H88&amp;"*",'EMAIL LIST'!$C$6:$C$147,1,FALSE))</f>
        <v/>
      </c>
      <c r="K88" s="165" t="str">
        <f>IF(F88="","",VLOOKUP("*"&amp;I88&amp;"*",'EMAIL LIST'!$C$6:$C$147,1,FALSE))</f>
        <v/>
      </c>
    </row>
    <row r="89" spans="1:11" ht="15.6" x14ac:dyDescent="0.3">
      <c r="A89" s="1">
        <v>82</v>
      </c>
      <c r="B89" s="167"/>
      <c r="C89" s="168" t="str">
        <f t="shared" si="5"/>
        <v/>
      </c>
      <c r="E89" s="1">
        <v>82</v>
      </c>
      <c r="F89" s="164"/>
      <c r="H89" s="165" t="str">
        <f t="shared" si="6"/>
        <v/>
      </c>
      <c r="I89" s="165" t="str">
        <f t="shared" si="7"/>
        <v/>
      </c>
      <c r="J89" s="166" t="str">
        <f>IF(F89="","",VLOOKUP("*"&amp;H89&amp;"*",'EMAIL LIST'!$C$6:$C$147,1,FALSE))</f>
        <v/>
      </c>
      <c r="K89" s="165" t="str">
        <f>IF(F89="","",VLOOKUP("*"&amp;I89&amp;"*",'EMAIL LIST'!$C$6:$C$147,1,FALSE))</f>
        <v/>
      </c>
    </row>
    <row r="90" spans="1:11" ht="15.6" x14ac:dyDescent="0.3">
      <c r="A90" s="1">
        <v>83</v>
      </c>
      <c r="B90" s="167"/>
      <c r="C90" s="168" t="str">
        <f t="shared" si="5"/>
        <v/>
      </c>
      <c r="E90" s="1">
        <v>83</v>
      </c>
      <c r="F90" s="164"/>
      <c r="H90" s="165" t="str">
        <f t="shared" si="6"/>
        <v/>
      </c>
      <c r="I90" s="165" t="str">
        <f t="shared" si="7"/>
        <v/>
      </c>
      <c r="J90" s="166" t="str">
        <f>IF(F90="","",VLOOKUP("*"&amp;H90&amp;"*",'EMAIL LIST'!$C$6:$C$147,1,FALSE))</f>
        <v/>
      </c>
      <c r="K90" s="165" t="str">
        <f>IF(F90="","",VLOOKUP("*"&amp;I90&amp;"*",'EMAIL LIST'!$C$6:$C$147,1,FALSE))</f>
        <v/>
      </c>
    </row>
    <row r="91" spans="1:11" ht="15.6" x14ac:dyDescent="0.3">
      <c r="A91" s="1">
        <v>84</v>
      </c>
      <c r="B91" s="167"/>
      <c r="C91" s="168" t="str">
        <f t="shared" si="5"/>
        <v/>
      </c>
      <c r="E91" s="1">
        <v>84</v>
      </c>
      <c r="F91" s="164"/>
      <c r="H91" s="165" t="str">
        <f t="shared" si="6"/>
        <v/>
      </c>
      <c r="I91" s="165" t="str">
        <f t="shared" si="7"/>
        <v/>
      </c>
      <c r="J91" s="166" t="str">
        <f>IF(F91="","",VLOOKUP("*"&amp;H91&amp;"*",'EMAIL LIST'!$C$6:$C$147,1,FALSE))</f>
        <v/>
      </c>
      <c r="K91" s="165" t="str">
        <f>IF(F91="","",VLOOKUP("*"&amp;I91&amp;"*",'EMAIL LIST'!$C$6:$C$147,1,FALSE))</f>
        <v/>
      </c>
    </row>
    <row r="92" spans="1:11" ht="15.6" x14ac:dyDescent="0.3">
      <c r="A92" s="1">
        <v>85</v>
      </c>
      <c r="B92" s="167"/>
      <c r="C92" s="168" t="str">
        <f t="shared" si="5"/>
        <v/>
      </c>
      <c r="E92" s="1">
        <v>85</v>
      </c>
      <c r="F92" s="164"/>
      <c r="H92" s="165" t="str">
        <f t="shared" si="6"/>
        <v/>
      </c>
      <c r="I92" s="165" t="str">
        <f t="shared" si="7"/>
        <v/>
      </c>
      <c r="J92" s="166" t="str">
        <f>IF(F92="","",VLOOKUP("*"&amp;H92&amp;"*",'EMAIL LIST'!$C$6:$C$147,1,FALSE))</f>
        <v/>
      </c>
      <c r="K92" s="165" t="str">
        <f>IF(F92="","",VLOOKUP("*"&amp;I92&amp;"*",'EMAIL LIST'!$C$6:$C$147,1,FALSE))</f>
        <v/>
      </c>
    </row>
    <row r="93" spans="1:11" ht="15.6" x14ac:dyDescent="0.3">
      <c r="A93" s="1">
        <v>86</v>
      </c>
      <c r="B93" s="167"/>
      <c r="C93" s="168" t="str">
        <f t="shared" si="5"/>
        <v/>
      </c>
      <c r="E93" s="1">
        <v>86</v>
      </c>
      <c r="F93" s="164"/>
      <c r="H93" s="165" t="str">
        <f t="shared" si="6"/>
        <v/>
      </c>
      <c r="I93" s="165" t="str">
        <f t="shared" si="7"/>
        <v/>
      </c>
      <c r="J93" s="166" t="str">
        <f>IF(F93="","",VLOOKUP("*"&amp;H93&amp;"*",'EMAIL LIST'!$C$6:$C$147,1,FALSE))</f>
        <v/>
      </c>
      <c r="K93" s="165" t="str">
        <f>IF(F93="","",VLOOKUP("*"&amp;I93&amp;"*",'EMAIL LIST'!$C$6:$C$147,1,FALSE))</f>
        <v/>
      </c>
    </row>
    <row r="94" spans="1:11" ht="15.6" x14ac:dyDescent="0.3">
      <c r="A94" s="1">
        <v>87</v>
      </c>
      <c r="B94" s="167"/>
      <c r="C94" s="168" t="str">
        <f t="shared" si="5"/>
        <v/>
      </c>
      <c r="E94" s="1">
        <v>87</v>
      </c>
      <c r="F94" s="164"/>
      <c r="H94" s="165" t="str">
        <f t="shared" si="6"/>
        <v/>
      </c>
      <c r="I94" s="165" t="str">
        <f t="shared" si="7"/>
        <v/>
      </c>
      <c r="J94" s="166" t="str">
        <f>IF(F94="","",VLOOKUP("*"&amp;H94&amp;"*",'EMAIL LIST'!$C$6:$C$147,1,FALSE))</f>
        <v/>
      </c>
      <c r="K94" s="165" t="str">
        <f>IF(F94="","",VLOOKUP("*"&amp;I94&amp;"*",'EMAIL LIST'!$C$6:$C$147,1,FALSE))</f>
        <v/>
      </c>
    </row>
    <row r="95" spans="1:11" ht="15.6" x14ac:dyDescent="0.3">
      <c r="A95" s="1">
        <v>88</v>
      </c>
      <c r="B95" s="167"/>
      <c r="C95" s="168" t="str">
        <f t="shared" si="5"/>
        <v/>
      </c>
      <c r="E95" s="1">
        <v>88</v>
      </c>
      <c r="F95" s="164"/>
      <c r="H95" s="165" t="str">
        <f t="shared" si="6"/>
        <v/>
      </c>
      <c r="I95" s="165" t="str">
        <f t="shared" si="7"/>
        <v/>
      </c>
      <c r="J95" s="166" t="str">
        <f>IF(F95="","",VLOOKUP("*"&amp;H95&amp;"*",'EMAIL LIST'!$C$6:$C$147,1,FALSE))</f>
        <v/>
      </c>
      <c r="K95" s="165" t="str">
        <f>IF(F95="","",VLOOKUP("*"&amp;I95&amp;"*",'EMAIL LIST'!$C$6:$C$147,1,FALSE))</f>
        <v/>
      </c>
    </row>
    <row r="96" spans="1:11" ht="15.6" x14ac:dyDescent="0.3">
      <c r="A96" s="1">
        <v>89</v>
      </c>
      <c r="B96" s="167"/>
      <c r="C96" s="168" t="str">
        <f t="shared" si="5"/>
        <v/>
      </c>
      <c r="E96" s="1">
        <v>89</v>
      </c>
      <c r="F96" s="164"/>
      <c r="H96" s="165" t="str">
        <f t="shared" si="6"/>
        <v/>
      </c>
      <c r="I96" s="165" t="str">
        <f t="shared" si="7"/>
        <v/>
      </c>
      <c r="J96" s="166" t="str">
        <f>IF(F96="","",VLOOKUP("*"&amp;H96&amp;"*",'EMAIL LIST'!$C$6:$C$147,1,FALSE))</f>
        <v/>
      </c>
      <c r="K96" s="165" t="str">
        <f>IF(F96="","",VLOOKUP("*"&amp;I96&amp;"*",'EMAIL LIST'!$C$6:$C$147,1,FALSE))</f>
        <v/>
      </c>
    </row>
    <row r="97" spans="1:11" ht="15.6" x14ac:dyDescent="0.3">
      <c r="A97" s="1">
        <v>90</v>
      </c>
      <c r="B97" s="167"/>
      <c r="C97" s="168" t="str">
        <f t="shared" si="5"/>
        <v/>
      </c>
      <c r="E97" s="1">
        <v>90</v>
      </c>
      <c r="F97" s="164"/>
      <c r="H97" s="165" t="str">
        <f t="shared" si="6"/>
        <v/>
      </c>
      <c r="I97" s="165" t="str">
        <f t="shared" si="7"/>
        <v/>
      </c>
      <c r="J97" s="166" t="str">
        <f>IF(F97="","",VLOOKUP("*"&amp;H97&amp;"*",'EMAIL LIST'!$C$6:$C$147,1,FALSE))</f>
        <v/>
      </c>
      <c r="K97" s="165" t="str">
        <f>IF(F97="","",VLOOKUP("*"&amp;I97&amp;"*",'EMAIL LIST'!$C$6:$C$147,1,FALSE))</f>
        <v/>
      </c>
    </row>
    <row r="98" spans="1:11" ht="15.6" x14ac:dyDescent="0.3">
      <c r="A98" s="1">
        <v>91</v>
      </c>
      <c r="B98" s="167"/>
      <c r="C98" s="168" t="str">
        <f t="shared" si="5"/>
        <v/>
      </c>
      <c r="E98" s="1">
        <v>91</v>
      </c>
      <c r="F98" s="164"/>
      <c r="H98" s="165" t="str">
        <f t="shared" si="6"/>
        <v/>
      </c>
      <c r="I98" s="165" t="str">
        <f t="shared" si="7"/>
        <v/>
      </c>
      <c r="J98" s="166" t="str">
        <f>IF(F98="","",VLOOKUP("*"&amp;H98&amp;"*",'EMAIL LIST'!$C$6:$C$147,1,FALSE))</f>
        <v/>
      </c>
      <c r="K98" s="165" t="str">
        <f>IF(F98="","",VLOOKUP("*"&amp;I98&amp;"*",'EMAIL LIST'!$C$6:$C$147,1,FALSE))</f>
        <v/>
      </c>
    </row>
    <row r="99" spans="1:11" ht="15.6" x14ac:dyDescent="0.3">
      <c r="A99" s="1">
        <v>92</v>
      </c>
      <c r="B99" s="167"/>
      <c r="C99" s="168" t="str">
        <f t="shared" si="5"/>
        <v/>
      </c>
      <c r="E99" s="1">
        <v>92</v>
      </c>
      <c r="F99" s="164"/>
      <c r="H99" s="165" t="str">
        <f t="shared" si="6"/>
        <v/>
      </c>
      <c r="I99" s="165" t="str">
        <f t="shared" si="7"/>
        <v/>
      </c>
      <c r="J99" s="166" t="str">
        <f>IF(F99="","",VLOOKUP("*"&amp;H99&amp;"*",'EMAIL LIST'!$C$6:$C$147,1,FALSE))</f>
        <v/>
      </c>
      <c r="K99" s="165" t="str">
        <f>IF(F99="","",VLOOKUP("*"&amp;I99&amp;"*",'EMAIL LIST'!$C$6:$C$147,1,FALSE))</f>
        <v/>
      </c>
    </row>
    <row r="100" spans="1:11" ht="15.6" x14ac:dyDescent="0.3">
      <c r="A100" s="1">
        <v>93</v>
      </c>
      <c r="B100" s="167"/>
      <c r="C100" s="168" t="str">
        <f t="shared" si="5"/>
        <v/>
      </c>
      <c r="E100" s="1">
        <v>93</v>
      </c>
      <c r="F100" s="164"/>
      <c r="H100" s="165" t="str">
        <f t="shared" si="6"/>
        <v/>
      </c>
      <c r="I100" s="165" t="str">
        <f t="shared" si="7"/>
        <v/>
      </c>
      <c r="J100" s="166" t="str">
        <f>IF(F100="","",VLOOKUP("*"&amp;H100&amp;"*",'EMAIL LIST'!$C$6:$C$147,1,FALSE))</f>
        <v/>
      </c>
      <c r="K100" s="165" t="str">
        <f>IF(F100="","",VLOOKUP("*"&amp;I100&amp;"*",'EMAIL LIST'!$C$6:$C$147,1,FALSE))</f>
        <v/>
      </c>
    </row>
    <row r="101" spans="1:11" ht="15.6" x14ac:dyDescent="0.3">
      <c r="A101" s="1">
        <v>94</v>
      </c>
      <c r="B101" s="167"/>
      <c r="C101" s="168" t="str">
        <f t="shared" si="5"/>
        <v/>
      </c>
      <c r="E101" s="1">
        <v>94</v>
      </c>
      <c r="F101" s="164"/>
      <c r="H101" s="165" t="str">
        <f t="shared" si="6"/>
        <v/>
      </c>
      <c r="I101" s="165" t="str">
        <f t="shared" si="7"/>
        <v/>
      </c>
      <c r="J101" s="166" t="str">
        <f>IF(F101="","",VLOOKUP("*"&amp;H101&amp;"*",'EMAIL LIST'!$C$6:$C$147,1,FALSE))</f>
        <v/>
      </c>
      <c r="K101" s="165" t="str">
        <f>IF(F101="","",VLOOKUP("*"&amp;I101&amp;"*",'EMAIL LIST'!$C$6:$C$147,1,FALSE))</f>
        <v/>
      </c>
    </row>
    <row r="102" spans="1:11" ht="15.6" x14ac:dyDescent="0.3">
      <c r="A102" s="1">
        <v>95</v>
      </c>
      <c r="B102" s="167"/>
      <c r="C102" s="168" t="str">
        <f t="shared" si="5"/>
        <v/>
      </c>
      <c r="E102" s="1">
        <v>95</v>
      </c>
      <c r="F102" s="164"/>
      <c r="H102" s="165" t="str">
        <f t="shared" si="6"/>
        <v/>
      </c>
      <c r="I102" s="165" t="str">
        <f t="shared" si="7"/>
        <v/>
      </c>
      <c r="J102" s="166" t="str">
        <f>IF(F102="","",VLOOKUP("*"&amp;H102&amp;"*",'EMAIL LIST'!$C$6:$C$147,1,FALSE))</f>
        <v/>
      </c>
      <c r="K102" s="165" t="str">
        <f>IF(F102="","",VLOOKUP("*"&amp;I102&amp;"*",'EMAIL LIST'!$C$6:$C$147,1,FALSE))</f>
        <v/>
      </c>
    </row>
    <row r="103" spans="1:11" ht="15.6" x14ac:dyDescent="0.3">
      <c r="A103" s="1">
        <v>96</v>
      </c>
      <c r="B103" s="167"/>
      <c r="C103" s="168" t="str">
        <f t="shared" si="5"/>
        <v/>
      </c>
      <c r="E103" s="1">
        <v>96</v>
      </c>
      <c r="F103" s="164"/>
      <c r="H103" s="165" t="str">
        <f t="shared" si="6"/>
        <v/>
      </c>
      <c r="I103" s="165" t="str">
        <f t="shared" si="7"/>
        <v/>
      </c>
      <c r="J103" s="166" t="str">
        <f>IF(F103="","",VLOOKUP("*"&amp;H103&amp;"*",'EMAIL LIST'!$C$6:$C$147,1,FALSE))</f>
        <v/>
      </c>
      <c r="K103" s="165" t="str">
        <f>IF(F103="","",VLOOKUP("*"&amp;I103&amp;"*",'EMAIL LIST'!$C$6:$C$147,1,FALSE))</f>
        <v/>
      </c>
    </row>
    <row r="104" spans="1:11" ht="15.6" x14ac:dyDescent="0.3">
      <c r="A104" s="1">
        <v>97</v>
      </c>
      <c r="B104" s="167"/>
      <c r="C104" s="168" t="str">
        <f t="shared" si="5"/>
        <v/>
      </c>
      <c r="E104" s="1">
        <v>97</v>
      </c>
      <c r="F104" s="164"/>
      <c r="H104" s="165" t="str">
        <f t="shared" si="6"/>
        <v/>
      </c>
      <c r="I104" s="165" t="str">
        <f t="shared" si="7"/>
        <v/>
      </c>
      <c r="J104" s="166" t="str">
        <f>IF(F104="","",VLOOKUP("*"&amp;H104&amp;"*",'EMAIL LIST'!$C$6:$C$147,1,FALSE))</f>
        <v/>
      </c>
      <c r="K104" s="165" t="str">
        <f>IF(F104="","",VLOOKUP("*"&amp;I104&amp;"*",'EMAIL LIST'!$C$6:$C$147,1,FALSE))</f>
        <v/>
      </c>
    </row>
    <row r="105" spans="1:11" ht="15.6" x14ac:dyDescent="0.3">
      <c r="A105" s="1">
        <v>98</v>
      </c>
      <c r="B105" s="167"/>
      <c r="C105" s="168" t="str">
        <f t="shared" si="5"/>
        <v/>
      </c>
      <c r="E105" s="1">
        <v>98</v>
      </c>
      <c r="F105" s="164"/>
      <c r="H105" s="165" t="str">
        <f t="shared" si="6"/>
        <v/>
      </c>
      <c r="I105" s="165" t="str">
        <f t="shared" si="7"/>
        <v/>
      </c>
      <c r="J105" s="166" t="str">
        <f>IF(F105="","",VLOOKUP("*"&amp;H105&amp;"*",'EMAIL LIST'!$C$6:$C$147,1,FALSE))</f>
        <v/>
      </c>
      <c r="K105" s="165" t="str">
        <f>IF(F105="","",VLOOKUP("*"&amp;I105&amp;"*",'EMAIL LIST'!$C$6:$C$147,1,FALSE))</f>
        <v/>
      </c>
    </row>
    <row r="106" spans="1:11" ht="15.6" x14ac:dyDescent="0.3">
      <c r="A106" s="1">
        <v>99</v>
      </c>
      <c r="B106" s="167"/>
      <c r="C106" s="168" t="str">
        <f t="shared" si="5"/>
        <v/>
      </c>
      <c r="E106" s="1">
        <v>99</v>
      </c>
      <c r="F106" s="164"/>
      <c r="H106" s="165" t="str">
        <f t="shared" si="6"/>
        <v/>
      </c>
      <c r="I106" s="165" t="str">
        <f t="shared" si="7"/>
        <v/>
      </c>
      <c r="J106" s="166" t="str">
        <f>IF(F106="","",VLOOKUP("*"&amp;H106&amp;"*",'EMAIL LIST'!$C$6:$C$147,1,FALSE))</f>
        <v/>
      </c>
      <c r="K106" s="165" t="str">
        <f>IF(F106="","",VLOOKUP("*"&amp;I106&amp;"*",'EMAIL LIST'!$C$6:$C$147,1,FALSE))</f>
        <v/>
      </c>
    </row>
    <row r="107" spans="1:11" ht="15.6" x14ac:dyDescent="0.3">
      <c r="A107" s="1">
        <v>100</v>
      </c>
      <c r="B107" s="167"/>
      <c r="C107" s="168" t="str">
        <f t="shared" si="5"/>
        <v/>
      </c>
      <c r="E107" s="1">
        <v>100</v>
      </c>
      <c r="F107" s="164"/>
      <c r="H107" s="165" t="str">
        <f t="shared" si="6"/>
        <v/>
      </c>
      <c r="I107" s="165" t="str">
        <f t="shared" si="7"/>
        <v/>
      </c>
      <c r="J107" s="166" t="str">
        <f>IF(F107="","",VLOOKUP("*"&amp;H107&amp;"*",'EMAIL LIST'!$C$6:$C$147,1,FALSE))</f>
        <v/>
      </c>
      <c r="K107" s="165"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A1:AA96"/>
  <sheetViews>
    <sheetView zoomScale="80" zoomScaleNormal="80" workbookViewId="0">
      <selection activeCell="G22" sqref="G22"/>
    </sheetView>
  </sheetViews>
  <sheetFormatPr defaultRowHeight="14.4" x14ac:dyDescent="0.3"/>
  <cols>
    <col min="1" max="1" width="23.44140625" bestFit="1" customWidth="1"/>
    <col min="2" max="2" width="5.6640625" customWidth="1"/>
    <col min="3" max="3" width="14.6640625" customWidth="1"/>
    <col min="4" max="4" width="2.77734375" customWidth="1"/>
    <col min="5" max="5" width="17" customWidth="1"/>
    <col min="6" max="6" width="2.33203125" customWidth="1"/>
    <col min="7" max="7" width="14.109375" customWidth="1"/>
    <col min="8" max="8" width="2.21875" customWidth="1"/>
    <col min="9" max="9" width="28.21875" bestFit="1" customWidth="1"/>
    <col min="10" max="10" width="2.5546875" customWidth="1"/>
    <col min="11" max="11" width="32.44140625" customWidth="1"/>
    <col min="12" max="12" width="3.44140625" customWidth="1"/>
    <col min="13" max="13" width="20.6640625" customWidth="1"/>
    <col min="14" max="14" width="3.6640625" customWidth="1"/>
    <col min="15" max="15" width="18.21875" customWidth="1"/>
    <col min="17" max="17" width="19" customWidth="1"/>
  </cols>
  <sheetData>
    <row r="1" spans="1:27" x14ac:dyDescent="0.3">
      <c r="Y1" t="s">
        <v>96</v>
      </c>
      <c r="AA1" t="s">
        <v>79</v>
      </c>
    </row>
    <row r="2" spans="1:27" x14ac:dyDescent="0.3">
      <c r="A2" s="174" t="s">
        <v>593</v>
      </c>
      <c r="C2" s="174" t="s">
        <v>609</v>
      </c>
      <c r="D2" s="144"/>
      <c r="E2" s="174" t="s">
        <v>594</v>
      </c>
      <c r="F2" s="144"/>
      <c r="G2" s="174" t="s">
        <v>597</v>
      </c>
      <c r="H2" s="144"/>
      <c r="I2" s="174" t="s">
        <v>610</v>
      </c>
      <c r="K2" s="174" t="s">
        <v>611</v>
      </c>
      <c r="M2" s="174" t="s">
        <v>595</v>
      </c>
      <c r="N2" s="144"/>
      <c r="O2" s="174" t="s">
        <v>596</v>
      </c>
      <c r="Q2" s="174" t="s">
        <v>612</v>
      </c>
      <c r="Y2" t="s">
        <v>24</v>
      </c>
      <c r="AA2" t="s">
        <v>83</v>
      </c>
    </row>
    <row r="3" spans="1:27" x14ac:dyDescent="0.3">
      <c r="A3" s="196">
        <v>45193</v>
      </c>
      <c r="C3" s="196">
        <v>45193</v>
      </c>
      <c r="E3" s="196">
        <v>45193</v>
      </c>
      <c r="G3" s="196">
        <v>45193</v>
      </c>
      <c r="I3" s="196">
        <v>45193</v>
      </c>
      <c r="K3" s="196">
        <v>45193</v>
      </c>
      <c r="M3" s="196">
        <v>45193</v>
      </c>
      <c r="O3" s="196">
        <v>45193</v>
      </c>
      <c r="Q3" s="196">
        <v>45193</v>
      </c>
    </row>
    <row r="5" spans="1:27" x14ac:dyDescent="0.3">
      <c r="A5" s="195" t="s">
        <v>56</v>
      </c>
      <c r="C5" s="195" t="s">
        <v>50</v>
      </c>
      <c r="E5" s="195" t="s">
        <v>20</v>
      </c>
      <c r="G5" s="195" t="s">
        <v>31</v>
      </c>
      <c r="I5" s="195" t="s">
        <v>16</v>
      </c>
      <c r="K5" s="195" t="s">
        <v>184</v>
      </c>
      <c r="M5" s="195" t="s">
        <v>131</v>
      </c>
      <c r="W5" t="s">
        <v>56</v>
      </c>
      <c r="AA5" t="s">
        <v>56</v>
      </c>
    </row>
    <row r="6" spans="1:27" x14ac:dyDescent="0.3">
      <c r="A6" s="195" t="s">
        <v>68</v>
      </c>
      <c r="C6" s="195" t="s">
        <v>24</v>
      </c>
      <c r="E6" s="195" t="s">
        <v>64</v>
      </c>
      <c r="G6" s="195" t="s">
        <v>33</v>
      </c>
      <c r="I6" s="195" t="s">
        <v>31</v>
      </c>
      <c r="K6" s="195" t="s">
        <v>185</v>
      </c>
      <c r="M6" s="195" t="s">
        <v>135</v>
      </c>
      <c r="W6" t="s">
        <v>68</v>
      </c>
      <c r="AA6" t="s">
        <v>68</v>
      </c>
    </row>
    <row r="7" spans="1:27" x14ac:dyDescent="0.3">
      <c r="AA7" t="s">
        <v>50</v>
      </c>
    </row>
    <row r="8" spans="1:27" x14ac:dyDescent="0.3">
      <c r="A8" s="194" t="s">
        <v>96</v>
      </c>
      <c r="C8" s="195" t="s">
        <v>61</v>
      </c>
      <c r="I8" s="194" t="s">
        <v>79</v>
      </c>
      <c r="K8" s="194" t="s">
        <v>142</v>
      </c>
      <c r="W8" t="s">
        <v>50</v>
      </c>
      <c r="AA8" t="s">
        <v>24</v>
      </c>
    </row>
    <row r="9" spans="1:27" x14ac:dyDescent="0.3">
      <c r="A9" s="194" t="s">
        <v>24</v>
      </c>
      <c r="C9" s="195" t="s">
        <v>72</v>
      </c>
      <c r="I9" s="194" t="s">
        <v>83</v>
      </c>
      <c r="K9" s="194" t="s">
        <v>189</v>
      </c>
      <c r="W9" t="s">
        <v>24</v>
      </c>
      <c r="AA9" t="s">
        <v>20</v>
      </c>
    </row>
    <row r="10" spans="1:27" x14ac:dyDescent="0.3">
      <c r="A10" s="178">
        <v>45207</v>
      </c>
      <c r="I10" t="s">
        <v>645</v>
      </c>
      <c r="K10" s="178">
        <v>45206</v>
      </c>
      <c r="AA10" t="s">
        <v>64</v>
      </c>
    </row>
    <row r="11" spans="1:27" x14ac:dyDescent="0.3">
      <c r="K11" s="195" t="s">
        <v>191</v>
      </c>
      <c r="W11" t="s">
        <v>61</v>
      </c>
      <c r="AA11" t="s">
        <v>31</v>
      </c>
    </row>
    <row r="12" spans="1:27" x14ac:dyDescent="0.3">
      <c r="K12" s="195" t="s">
        <v>192</v>
      </c>
      <c r="W12" t="s">
        <v>72</v>
      </c>
      <c r="AA12" t="s">
        <v>33</v>
      </c>
    </row>
    <row r="13" spans="1:27" x14ac:dyDescent="0.3">
      <c r="AA13" t="s">
        <v>16</v>
      </c>
    </row>
    <row r="14" spans="1:27" x14ac:dyDescent="0.3">
      <c r="W14" t="s">
        <v>20</v>
      </c>
      <c r="AA14" t="s">
        <v>31</v>
      </c>
    </row>
    <row r="15" spans="1:27" x14ac:dyDescent="0.3">
      <c r="W15" t="s">
        <v>64</v>
      </c>
      <c r="AA15" t="s">
        <v>61</v>
      </c>
    </row>
    <row r="16" spans="1:27" x14ac:dyDescent="0.3">
      <c r="AA16" t="s">
        <v>72</v>
      </c>
    </row>
    <row r="17" spans="3:27" x14ac:dyDescent="0.3">
      <c r="W17" t="s">
        <v>73</v>
      </c>
      <c r="AA17" t="s">
        <v>639</v>
      </c>
    </row>
    <row r="18" spans="3:27" x14ac:dyDescent="0.3">
      <c r="W18" t="s">
        <v>25</v>
      </c>
      <c r="AA18" t="s">
        <v>54</v>
      </c>
    </row>
    <row r="19" spans="3:27" x14ac:dyDescent="0.3">
      <c r="AA19" t="s">
        <v>17</v>
      </c>
    </row>
    <row r="20" spans="3:27" x14ac:dyDescent="0.3">
      <c r="W20" t="s">
        <v>23</v>
      </c>
      <c r="AA20" t="s">
        <v>64</v>
      </c>
    </row>
    <row r="21" spans="3:27" x14ac:dyDescent="0.3">
      <c r="W21" t="s">
        <v>59</v>
      </c>
      <c r="AA21" t="s">
        <v>20</v>
      </c>
    </row>
    <row r="22" spans="3:27" x14ac:dyDescent="0.3">
      <c r="AA22" t="s">
        <v>45</v>
      </c>
    </row>
    <row r="23" spans="3:27" x14ac:dyDescent="0.3">
      <c r="W23" t="s">
        <v>31</v>
      </c>
      <c r="AA23" t="s">
        <v>24</v>
      </c>
    </row>
    <row r="24" spans="3:27" x14ac:dyDescent="0.3">
      <c r="W24" t="s">
        <v>33</v>
      </c>
      <c r="AA24" t="s">
        <v>67</v>
      </c>
    </row>
    <row r="25" spans="3:27" x14ac:dyDescent="0.3">
      <c r="AA25" t="s">
        <v>56</v>
      </c>
    </row>
    <row r="26" spans="3:27" x14ac:dyDescent="0.3">
      <c r="W26" t="s">
        <v>16</v>
      </c>
      <c r="AA26" t="s">
        <v>640</v>
      </c>
    </row>
    <row r="27" spans="3:27" x14ac:dyDescent="0.3">
      <c r="C27" s="174" t="s">
        <v>593</v>
      </c>
      <c r="D27" s="144"/>
      <c r="E27" s="174" t="s">
        <v>594</v>
      </c>
      <c r="F27" s="144"/>
      <c r="G27" s="174" t="s">
        <v>597</v>
      </c>
      <c r="H27" s="144"/>
      <c r="I27" s="174" t="s">
        <v>595</v>
      </c>
      <c r="J27" s="144"/>
      <c r="K27" s="174" t="s">
        <v>596</v>
      </c>
      <c r="W27" t="s">
        <v>31</v>
      </c>
      <c r="AA27" t="s">
        <v>80</v>
      </c>
    </row>
    <row r="28" spans="3:27" x14ac:dyDescent="0.3">
      <c r="AA28" t="s">
        <v>94</v>
      </c>
    </row>
    <row r="29" spans="3:27" x14ac:dyDescent="0.3">
      <c r="C29" s="176" t="s">
        <v>45</v>
      </c>
      <c r="E29" s="176" t="s">
        <v>95</v>
      </c>
      <c r="G29" s="176" t="s">
        <v>106</v>
      </c>
      <c r="I29" s="176" t="s">
        <v>605</v>
      </c>
      <c r="K29" s="176" t="s">
        <v>601</v>
      </c>
      <c r="W29" t="s">
        <v>184</v>
      </c>
      <c r="AA29" t="s">
        <v>641</v>
      </c>
    </row>
    <row r="30" spans="3:27" x14ac:dyDescent="0.3">
      <c r="C30" s="176" t="s">
        <v>56</v>
      </c>
      <c r="E30" s="176" t="s">
        <v>20</v>
      </c>
      <c r="G30" s="176" t="s">
        <v>64</v>
      </c>
      <c r="I30" s="176" t="s">
        <v>598</v>
      </c>
      <c r="K30" s="176" t="s">
        <v>602</v>
      </c>
      <c r="W30" t="s">
        <v>185</v>
      </c>
      <c r="AA30" t="s">
        <v>51</v>
      </c>
    </row>
    <row r="31" spans="3:27" x14ac:dyDescent="0.3">
      <c r="C31" s="177">
        <v>45052</v>
      </c>
      <c r="E31" s="177">
        <v>45048</v>
      </c>
      <c r="G31" s="177">
        <v>45068</v>
      </c>
      <c r="I31" s="177">
        <v>45048</v>
      </c>
      <c r="K31" s="177">
        <v>45052</v>
      </c>
      <c r="AA31" t="s">
        <v>101</v>
      </c>
    </row>
    <row r="32" spans="3:27" x14ac:dyDescent="0.3">
      <c r="W32" t="s">
        <v>142</v>
      </c>
      <c r="AA32" t="s">
        <v>633</v>
      </c>
    </row>
    <row r="33" spans="1:27" x14ac:dyDescent="0.3">
      <c r="C33" s="176" t="s">
        <v>74</v>
      </c>
      <c r="E33" s="176" t="s">
        <v>105</v>
      </c>
      <c r="G33" s="176" t="s">
        <v>16</v>
      </c>
      <c r="I33" s="176" t="s">
        <v>599</v>
      </c>
      <c r="K33" s="176" t="s">
        <v>603</v>
      </c>
      <c r="W33" t="s">
        <v>189</v>
      </c>
      <c r="AA33" t="s">
        <v>643</v>
      </c>
    </row>
    <row r="34" spans="1:27" x14ac:dyDescent="0.3">
      <c r="C34" s="176" t="s">
        <v>94</v>
      </c>
      <c r="E34" s="176" t="s">
        <v>58</v>
      </c>
      <c r="G34" s="176" t="s">
        <v>31</v>
      </c>
      <c r="I34" s="176" t="s">
        <v>600</v>
      </c>
      <c r="K34" s="176" t="s">
        <v>604</v>
      </c>
      <c r="AA34" t="s">
        <v>642</v>
      </c>
    </row>
    <row r="35" spans="1:27" x14ac:dyDescent="0.3">
      <c r="C35" s="177">
        <v>45058</v>
      </c>
      <c r="E35" s="177">
        <v>45046</v>
      </c>
      <c r="G35" s="177">
        <v>45060</v>
      </c>
      <c r="I35" s="175" t="s">
        <v>607</v>
      </c>
      <c r="K35" s="175" t="s">
        <v>606</v>
      </c>
      <c r="W35" t="s">
        <v>191</v>
      </c>
      <c r="AA35" t="s">
        <v>12</v>
      </c>
    </row>
    <row r="36" spans="1:27" x14ac:dyDescent="0.3">
      <c r="W36" t="s">
        <v>192</v>
      </c>
      <c r="AA36" t="s">
        <v>644</v>
      </c>
    </row>
    <row r="37" spans="1:27" x14ac:dyDescent="0.3">
      <c r="E37" s="176" t="s">
        <v>72</v>
      </c>
      <c r="G37" s="176" t="s">
        <v>29</v>
      </c>
    </row>
    <row r="38" spans="1:27" x14ac:dyDescent="0.3">
      <c r="E38" s="176" t="s">
        <v>28</v>
      </c>
      <c r="G38" s="176" t="s">
        <v>61</v>
      </c>
      <c r="W38" t="s">
        <v>131</v>
      </c>
    </row>
    <row r="39" spans="1:27" x14ac:dyDescent="0.3">
      <c r="E39" s="177">
        <v>45061</v>
      </c>
      <c r="G39" s="177">
        <v>45066</v>
      </c>
      <c r="W39" t="s">
        <v>135</v>
      </c>
    </row>
    <row r="41" spans="1:27" x14ac:dyDescent="0.3">
      <c r="W41" t="s">
        <v>155</v>
      </c>
    </row>
    <row r="42" spans="1:27" x14ac:dyDescent="0.3">
      <c r="W42" t="s">
        <v>157</v>
      </c>
    </row>
    <row r="44" spans="1:27" x14ac:dyDescent="0.3">
      <c r="A44" s="174" t="s">
        <v>593</v>
      </c>
      <c r="C44" s="174" t="s">
        <v>609</v>
      </c>
      <c r="D44" s="144"/>
      <c r="E44" s="174" t="s">
        <v>594</v>
      </c>
      <c r="F44" s="144"/>
      <c r="G44" s="174" t="s">
        <v>597</v>
      </c>
      <c r="H44" s="144"/>
      <c r="I44" s="174" t="s">
        <v>610</v>
      </c>
      <c r="K44" s="174" t="s">
        <v>611</v>
      </c>
      <c r="M44" s="174" t="s">
        <v>595</v>
      </c>
      <c r="N44" s="144"/>
      <c r="O44" s="174" t="s">
        <v>612</v>
      </c>
      <c r="Q44" s="174" t="s">
        <v>596</v>
      </c>
      <c r="W44" t="s">
        <v>162</v>
      </c>
    </row>
    <row r="45" spans="1:27" x14ac:dyDescent="0.3">
      <c r="C45" s="178">
        <v>45067</v>
      </c>
      <c r="E45" s="178">
        <v>45088</v>
      </c>
      <c r="F45" s="3"/>
      <c r="G45" s="178">
        <v>45088</v>
      </c>
      <c r="I45" s="178">
        <v>45067</v>
      </c>
      <c r="K45" s="178">
        <v>45088</v>
      </c>
      <c r="M45" s="178">
        <v>45088</v>
      </c>
      <c r="O45" s="178">
        <v>45075</v>
      </c>
      <c r="W45" t="s">
        <v>147</v>
      </c>
    </row>
    <row r="47" spans="1:27" x14ac:dyDescent="0.3">
      <c r="C47" s="176" t="s">
        <v>72</v>
      </c>
      <c r="E47" s="184" t="s">
        <v>45</v>
      </c>
      <c r="G47" s="179" t="s">
        <v>58</v>
      </c>
      <c r="I47" s="176" t="s">
        <v>70</v>
      </c>
      <c r="K47" s="180" t="s">
        <v>124</v>
      </c>
      <c r="M47" s="180" t="s">
        <v>116</v>
      </c>
      <c r="O47" s="180" t="s">
        <v>608</v>
      </c>
      <c r="W47" t="s">
        <v>168</v>
      </c>
    </row>
    <row r="48" spans="1:27" x14ac:dyDescent="0.3">
      <c r="C48" s="176" t="s">
        <v>91</v>
      </c>
      <c r="E48" s="184" t="s">
        <v>69</v>
      </c>
      <c r="G48" s="179" t="s">
        <v>62</v>
      </c>
      <c r="I48" s="176" t="s">
        <v>79</v>
      </c>
      <c r="K48" s="180" t="s">
        <v>185</v>
      </c>
      <c r="M48" s="180" t="s">
        <v>120</v>
      </c>
      <c r="O48" s="180" t="s">
        <v>161</v>
      </c>
      <c r="W48" t="s">
        <v>171</v>
      </c>
    </row>
    <row r="51" spans="5:15" x14ac:dyDescent="0.3">
      <c r="E51" s="176" t="s">
        <v>10</v>
      </c>
      <c r="G51" s="176" t="s">
        <v>47</v>
      </c>
      <c r="K51" s="180" t="s">
        <v>161</v>
      </c>
      <c r="M51" s="180" t="s">
        <v>122</v>
      </c>
      <c r="O51" s="179" t="s">
        <v>151</v>
      </c>
    </row>
    <row r="52" spans="5:15" x14ac:dyDescent="0.3">
      <c r="E52" s="176" t="s">
        <v>56</v>
      </c>
      <c r="G52" s="176" t="s">
        <v>57</v>
      </c>
      <c r="K52" s="180" t="s">
        <v>572</v>
      </c>
      <c r="M52" s="180" t="s">
        <v>126</v>
      </c>
      <c r="O52" s="179" t="s">
        <v>158</v>
      </c>
    </row>
    <row r="55" spans="5:15" x14ac:dyDescent="0.3">
      <c r="E55" s="176" t="s">
        <v>20</v>
      </c>
      <c r="G55" s="176" t="s">
        <v>23</v>
      </c>
      <c r="K55" s="180" t="s">
        <v>186</v>
      </c>
      <c r="M55" s="180" t="s">
        <v>127</v>
      </c>
    </row>
    <row r="56" spans="5:15" x14ac:dyDescent="0.3">
      <c r="E56" s="176" t="s">
        <v>29</v>
      </c>
      <c r="G56" s="176" t="s">
        <v>72</v>
      </c>
      <c r="K56" s="180" t="s">
        <v>187</v>
      </c>
      <c r="M56" s="180" t="s">
        <v>131</v>
      </c>
    </row>
    <row r="59" spans="5:15" x14ac:dyDescent="0.3">
      <c r="E59" s="176" t="s">
        <v>105</v>
      </c>
      <c r="G59" s="176" t="s">
        <v>59</v>
      </c>
      <c r="K59" s="179" t="s">
        <v>142</v>
      </c>
      <c r="M59" s="180" t="s">
        <v>135</v>
      </c>
    </row>
    <row r="60" spans="5:15" x14ac:dyDescent="0.3">
      <c r="E60" s="176" t="s">
        <v>64</v>
      </c>
      <c r="G60" s="176" t="s">
        <v>80</v>
      </c>
      <c r="K60" s="179" t="s">
        <v>158</v>
      </c>
      <c r="M60" s="180" t="s">
        <v>137</v>
      </c>
    </row>
    <row r="63" spans="5:15" x14ac:dyDescent="0.3">
      <c r="E63" s="176" t="s">
        <v>28</v>
      </c>
      <c r="G63" s="179" t="s">
        <v>64</v>
      </c>
      <c r="K63" s="180" t="s">
        <v>188</v>
      </c>
      <c r="M63" s="180" t="s">
        <v>140</v>
      </c>
    </row>
    <row r="64" spans="5:15" x14ac:dyDescent="0.3">
      <c r="E64" s="176" t="s">
        <v>73</v>
      </c>
      <c r="G64" s="184" t="s">
        <v>31</v>
      </c>
      <c r="K64" s="180" t="s">
        <v>189</v>
      </c>
      <c r="M64" s="180" t="s">
        <v>144</v>
      </c>
    </row>
    <row r="67" spans="5:13" x14ac:dyDescent="0.3">
      <c r="E67" s="176" t="s">
        <v>25</v>
      </c>
      <c r="G67" s="176" t="s">
        <v>33</v>
      </c>
      <c r="K67" s="179" t="s">
        <v>192</v>
      </c>
    </row>
    <row r="68" spans="5:13" x14ac:dyDescent="0.3">
      <c r="E68" s="176" t="s">
        <v>99</v>
      </c>
      <c r="G68" s="176" t="s">
        <v>61</v>
      </c>
      <c r="K68" s="179" t="s">
        <v>122</v>
      </c>
    </row>
    <row r="71" spans="5:13" x14ac:dyDescent="0.3">
      <c r="E71" s="176" t="s">
        <v>61</v>
      </c>
      <c r="G71" s="176" t="s">
        <v>45</v>
      </c>
    </row>
    <row r="72" spans="5:13" x14ac:dyDescent="0.3">
      <c r="E72" s="176" t="s">
        <v>114</v>
      </c>
      <c r="G72" s="176" t="s">
        <v>46</v>
      </c>
    </row>
    <row r="79" spans="5:13" x14ac:dyDescent="0.3">
      <c r="K79" s="176" t="s">
        <v>45</v>
      </c>
      <c r="M79" t="s">
        <v>614</v>
      </c>
    </row>
    <row r="80" spans="5:13" x14ac:dyDescent="0.3">
      <c r="K80" s="176" t="s">
        <v>69</v>
      </c>
      <c r="M80" t="s">
        <v>615</v>
      </c>
    </row>
    <row r="83" spans="11:13" x14ac:dyDescent="0.3">
      <c r="K83" s="176" t="s">
        <v>64</v>
      </c>
      <c r="M83" t="s">
        <v>618</v>
      </c>
    </row>
    <row r="84" spans="11:13" x14ac:dyDescent="0.3">
      <c r="K84" s="176" t="s">
        <v>31</v>
      </c>
      <c r="M84" t="s">
        <v>616</v>
      </c>
    </row>
    <row r="85" spans="11:13" x14ac:dyDescent="0.3">
      <c r="M85" t="s">
        <v>619</v>
      </c>
    </row>
    <row r="87" spans="11:13" x14ac:dyDescent="0.3">
      <c r="K87" s="176" t="s">
        <v>142</v>
      </c>
      <c r="M87" t="s">
        <v>614</v>
      </c>
    </row>
    <row r="88" spans="11:13" x14ac:dyDescent="0.3">
      <c r="K88" s="176" t="s">
        <v>158</v>
      </c>
      <c r="M88" s="185">
        <v>45157</v>
      </c>
    </row>
    <row r="91" spans="11:13" x14ac:dyDescent="0.3">
      <c r="K91" s="184" t="s">
        <v>151</v>
      </c>
      <c r="M91" t="s">
        <v>617</v>
      </c>
    </row>
    <row r="92" spans="11:13" x14ac:dyDescent="0.3">
      <c r="K92" s="184" t="s">
        <v>158</v>
      </c>
      <c r="M92" s="185" t="s">
        <v>620</v>
      </c>
    </row>
    <row r="95" spans="11:13" x14ac:dyDescent="0.3">
      <c r="K95" s="184" t="s">
        <v>192</v>
      </c>
      <c r="M95" t="s">
        <v>621</v>
      </c>
    </row>
    <row r="96" spans="11:13" x14ac:dyDescent="0.3">
      <c r="K96" s="184" t="s">
        <v>122</v>
      </c>
    </row>
  </sheetData>
  <sortState xmlns:xlrd2="http://schemas.microsoft.com/office/spreadsheetml/2017/richdata2" ref="I44:I91">
    <sortCondition ref="I44:I91"/>
  </sortState>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6" activePane="bottomRight" state="frozen"/>
      <selection activeCell="P6" sqref="P6"/>
      <selection pane="topRight" activeCell="P6" sqref="P6"/>
      <selection pane="bottomLeft" activeCell="P6" sqref="P6"/>
      <selection pane="bottomRight" activeCell="P3" sqref="P3"/>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7.21875" customWidth="1"/>
    <col min="35" max="35" width="22.33203125" customWidth="1"/>
    <col min="36" max="73" width="4.33203125" customWidth="1"/>
  </cols>
  <sheetData>
    <row r="1" spans="2:31" ht="15" thickBot="1" x14ac:dyDescent="0.35"/>
    <row r="2" spans="2:31" ht="46.8" thickBot="1" x14ac:dyDescent="0.35">
      <c r="B2" s="227" t="s">
        <v>215</v>
      </c>
      <c r="C2" s="228"/>
      <c r="D2" s="229"/>
      <c r="E2" s="211" t="s">
        <v>199</v>
      </c>
      <c r="F2" s="212"/>
      <c r="G2" s="212"/>
      <c r="H2" s="212"/>
      <c r="I2" s="213"/>
      <c r="J2" s="214" t="s">
        <v>200</v>
      </c>
      <c r="K2" s="215"/>
      <c r="L2" s="215"/>
      <c r="M2" s="216"/>
      <c r="N2" s="9"/>
      <c r="Q2" s="211" t="s">
        <v>199</v>
      </c>
      <c r="R2" s="212"/>
      <c r="S2" s="212"/>
      <c r="T2" s="212"/>
      <c r="U2" s="213"/>
      <c r="V2" s="214" t="s">
        <v>200</v>
      </c>
      <c r="W2" s="215"/>
      <c r="X2" s="215"/>
      <c r="Y2" s="216"/>
    </row>
    <row r="3" spans="2:31" ht="37.200000000000003" customHeight="1" x14ac:dyDescent="0.3">
      <c r="E3" s="221" t="s">
        <v>193</v>
      </c>
      <c r="F3" s="221" t="s">
        <v>194</v>
      </c>
      <c r="G3" s="223" t="s">
        <v>195</v>
      </c>
      <c r="H3" s="223" t="s">
        <v>196</v>
      </c>
      <c r="I3" s="225" t="s">
        <v>216</v>
      </c>
      <c r="J3" s="226" t="s">
        <v>195</v>
      </c>
      <c r="K3" s="224" t="s">
        <v>196</v>
      </c>
      <c r="L3" s="222" t="s">
        <v>194</v>
      </c>
      <c r="M3" s="222" t="s">
        <v>198</v>
      </c>
      <c r="N3" s="143"/>
      <c r="Q3" s="221" t="s">
        <v>193</v>
      </c>
      <c r="R3" s="221" t="s">
        <v>194</v>
      </c>
      <c r="S3" s="223" t="s">
        <v>195</v>
      </c>
      <c r="T3" s="223" t="s">
        <v>196</v>
      </c>
      <c r="U3" s="225" t="s">
        <v>216</v>
      </c>
      <c r="V3" s="226" t="s">
        <v>195</v>
      </c>
      <c r="W3" s="224" t="s">
        <v>196</v>
      </c>
      <c r="X3" s="222" t="s">
        <v>194</v>
      </c>
      <c r="Y3" s="222" t="s">
        <v>198</v>
      </c>
    </row>
    <row r="4" spans="2:31" ht="50.4" customHeight="1" thickBot="1" x14ac:dyDescent="0.35">
      <c r="E4" s="222"/>
      <c r="F4" s="222"/>
      <c r="G4" s="224"/>
      <c r="H4" s="224"/>
      <c r="I4" s="224"/>
      <c r="J4" s="226"/>
      <c r="K4" s="224"/>
      <c r="L4" s="222"/>
      <c r="M4" s="222"/>
      <c r="N4" s="143"/>
      <c r="P4" s="19"/>
      <c r="Q4" s="222"/>
      <c r="R4" s="222"/>
      <c r="S4" s="224"/>
      <c r="T4" s="224"/>
      <c r="U4" s="224"/>
      <c r="V4" s="226"/>
      <c r="W4" s="224"/>
      <c r="X4" s="222"/>
      <c r="Y4" s="222"/>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3"/>
      <c r="P5" s="187" t="s">
        <v>201</v>
      </c>
      <c r="Q5" s="186">
        <f>Q10*2+Q11</f>
        <v>30</v>
      </c>
      <c r="R5" s="186">
        <f>R10*2+R11</f>
        <v>19</v>
      </c>
      <c r="S5" s="186">
        <f>S10*2+S11</f>
        <v>64</v>
      </c>
      <c r="T5" s="186">
        <f>T10*2+T11</f>
        <v>49</v>
      </c>
      <c r="U5" s="186">
        <f>U10*2+U11</f>
        <v>20</v>
      </c>
      <c r="V5" s="186">
        <f>V10*4+V11*2</f>
        <v>92</v>
      </c>
      <c r="W5" s="186">
        <f>W10*4+W11*2</f>
        <v>64</v>
      </c>
      <c r="X5" s="186">
        <f>X10*4+X11*2</f>
        <v>16</v>
      </c>
      <c r="Y5" s="186">
        <f>Y10*4+Y11*2</f>
        <v>32</v>
      </c>
      <c r="AA5" s="25">
        <f>SUM(Q5:Y5)</f>
        <v>386</v>
      </c>
    </row>
    <row r="6" spans="2:31" ht="26.4" thickBot="1" x14ac:dyDescent="0.55000000000000004">
      <c r="B6" s="26">
        <v>1</v>
      </c>
      <c r="C6" s="27" t="s">
        <v>219</v>
      </c>
      <c r="D6" s="27" t="s">
        <v>220</v>
      </c>
      <c r="E6" s="28" t="s">
        <v>49</v>
      </c>
      <c r="F6" s="28" t="s">
        <v>49</v>
      </c>
      <c r="G6" s="28" t="s">
        <v>221</v>
      </c>
      <c r="H6" s="28" t="s">
        <v>49</v>
      </c>
      <c r="I6" s="28" t="s">
        <v>49</v>
      </c>
      <c r="J6" s="28" t="s">
        <v>221</v>
      </c>
      <c r="K6" s="28" t="s">
        <v>49</v>
      </c>
      <c r="L6" s="28" t="s">
        <v>49</v>
      </c>
      <c r="M6" s="28" t="s">
        <v>49</v>
      </c>
      <c r="N6" s="144"/>
      <c r="P6" s="187" t="s">
        <v>622</v>
      </c>
      <c r="Q6" s="24">
        <v>5</v>
      </c>
      <c r="R6" s="24">
        <v>5</v>
      </c>
      <c r="S6" s="24">
        <v>5</v>
      </c>
      <c r="T6" s="24">
        <v>5</v>
      </c>
      <c r="U6" s="24">
        <v>5</v>
      </c>
      <c r="V6" s="24">
        <v>5</v>
      </c>
      <c r="W6" s="24">
        <v>5</v>
      </c>
      <c r="X6" s="24">
        <v>3</v>
      </c>
      <c r="Y6" s="24">
        <v>6</v>
      </c>
      <c r="AA6" s="25">
        <f>SUM(Q6:Y6)</f>
        <v>44</v>
      </c>
    </row>
    <row r="7" spans="2:31" ht="26.4" thickBot="1" x14ac:dyDescent="0.55000000000000004">
      <c r="B7" s="29">
        <v>2</v>
      </c>
      <c r="C7" s="30" t="s">
        <v>222</v>
      </c>
      <c r="D7" s="30" t="s">
        <v>223</v>
      </c>
      <c r="E7" s="28" t="s">
        <v>49</v>
      </c>
      <c r="F7" s="28" t="s">
        <v>49</v>
      </c>
      <c r="G7" s="28" t="s">
        <v>49</v>
      </c>
      <c r="H7" s="28" t="s">
        <v>49</v>
      </c>
      <c r="I7" s="28" t="s">
        <v>49</v>
      </c>
      <c r="J7" s="28" t="s">
        <v>221</v>
      </c>
      <c r="K7" s="28" t="s">
        <v>49</v>
      </c>
      <c r="L7" s="28" t="s">
        <v>49</v>
      </c>
      <c r="M7" s="28" t="s">
        <v>49</v>
      </c>
      <c r="N7" s="144"/>
      <c r="P7" s="187" t="s">
        <v>579</v>
      </c>
      <c r="Q7" s="23">
        <f t="shared" ref="Q7:Y7" si="1">VLOOKUP(Q10,$AD$9:$AE$14,2,FALSE)+Q11</f>
        <v>29</v>
      </c>
      <c r="R7" s="23">
        <f t="shared" si="1"/>
        <v>18</v>
      </c>
      <c r="S7" s="23">
        <f t="shared" si="1"/>
        <v>63</v>
      </c>
      <c r="T7" s="23">
        <f t="shared" si="1"/>
        <v>48</v>
      </c>
      <c r="U7" s="23">
        <f t="shared" si="1"/>
        <v>19</v>
      </c>
      <c r="V7" s="23">
        <f t="shared" si="1"/>
        <v>45</v>
      </c>
      <c r="W7" s="23">
        <f t="shared" si="1"/>
        <v>31</v>
      </c>
      <c r="X7" s="23">
        <f t="shared" si="1"/>
        <v>7</v>
      </c>
      <c r="Y7" s="23">
        <f t="shared" si="1"/>
        <v>15</v>
      </c>
      <c r="AA7" s="25">
        <f>SUM(Q7:Y7)</f>
        <v>275</v>
      </c>
    </row>
    <row r="8" spans="2:31" ht="25.8" x14ac:dyDescent="0.5">
      <c r="B8" s="26">
        <v>3</v>
      </c>
      <c r="C8" s="27" t="s">
        <v>224</v>
      </c>
      <c r="D8" s="27" t="s">
        <v>225</v>
      </c>
      <c r="E8" s="28" t="s">
        <v>49</v>
      </c>
      <c r="F8" s="28" t="s">
        <v>49</v>
      </c>
      <c r="G8" s="28" t="s">
        <v>49</v>
      </c>
      <c r="H8" s="28" t="s">
        <v>49</v>
      </c>
      <c r="I8" s="28" t="s">
        <v>49</v>
      </c>
      <c r="J8" s="28" t="s">
        <v>49</v>
      </c>
      <c r="K8" s="28" t="s">
        <v>49</v>
      </c>
      <c r="L8" s="28" t="s">
        <v>49</v>
      </c>
      <c r="M8" s="28" t="s">
        <v>221</v>
      </c>
      <c r="N8" s="144"/>
      <c r="AA8" s="20">
        <f>1-AA6/AA7</f>
        <v>0.84</v>
      </c>
      <c r="AD8" s="1" t="s">
        <v>576</v>
      </c>
      <c r="AE8" s="1" t="s">
        <v>205</v>
      </c>
    </row>
    <row r="9" spans="2:31" ht="26.4" thickBot="1" x14ac:dyDescent="0.55000000000000004">
      <c r="B9" s="29">
        <v>4</v>
      </c>
      <c r="C9" s="30" t="s">
        <v>226</v>
      </c>
      <c r="D9" s="30" t="s">
        <v>227</v>
      </c>
      <c r="E9" s="28" t="s">
        <v>221</v>
      </c>
      <c r="F9" s="28" t="s">
        <v>49</v>
      </c>
      <c r="G9" s="28" t="s">
        <v>49</v>
      </c>
      <c r="H9" s="28" t="s">
        <v>49</v>
      </c>
      <c r="I9" s="28" t="s">
        <v>49</v>
      </c>
      <c r="J9" s="28" t="s">
        <v>49</v>
      </c>
      <c r="K9" s="28" t="s">
        <v>49</v>
      </c>
      <c r="L9" s="28" t="s">
        <v>49</v>
      </c>
      <c r="M9" s="28" t="s">
        <v>221</v>
      </c>
      <c r="N9" s="144"/>
      <c r="AD9" s="1">
        <v>32</v>
      </c>
      <c r="AE9" s="1">
        <f>SUM(AD9:$AD$14)</f>
        <v>63</v>
      </c>
    </row>
    <row r="10" spans="2:31" ht="26.4" thickBot="1" x14ac:dyDescent="0.55000000000000004">
      <c r="B10" s="26">
        <v>5</v>
      </c>
      <c r="C10" s="27" t="s">
        <v>228</v>
      </c>
      <c r="D10" s="27" t="s">
        <v>229</v>
      </c>
      <c r="E10" s="28" t="s">
        <v>49</v>
      </c>
      <c r="F10" s="28" t="s">
        <v>49</v>
      </c>
      <c r="G10" s="28" t="s">
        <v>221</v>
      </c>
      <c r="H10" s="28" t="s">
        <v>49</v>
      </c>
      <c r="I10" s="28" t="s">
        <v>49</v>
      </c>
      <c r="J10" s="28" t="s">
        <v>221</v>
      </c>
      <c r="K10" s="28" t="s">
        <v>49</v>
      </c>
      <c r="L10" s="28" t="s">
        <v>49</v>
      </c>
      <c r="M10" s="28" t="s">
        <v>49</v>
      </c>
      <c r="N10" s="144"/>
      <c r="P10" s="187" t="s">
        <v>577</v>
      </c>
      <c r="Q10" s="24">
        <v>16</v>
      </c>
      <c r="R10" s="24">
        <v>8</v>
      </c>
      <c r="S10" s="24">
        <v>32</v>
      </c>
      <c r="T10" s="24">
        <v>32</v>
      </c>
      <c r="U10" s="24">
        <v>8</v>
      </c>
      <c r="V10" s="24">
        <v>16</v>
      </c>
      <c r="W10" s="24">
        <v>16</v>
      </c>
      <c r="X10" s="24">
        <v>4</v>
      </c>
      <c r="Y10" s="24">
        <v>8</v>
      </c>
      <c r="AD10" s="1">
        <v>16</v>
      </c>
      <c r="AE10" s="1">
        <f>SUM(AD10:$AD$14)</f>
        <v>31</v>
      </c>
    </row>
    <row r="11" spans="2:31" ht="26.4" thickBot="1" x14ac:dyDescent="0.55000000000000004">
      <c r="B11" s="29">
        <v>6</v>
      </c>
      <c r="C11" s="30" t="s">
        <v>230</v>
      </c>
      <c r="D11" s="30" t="s">
        <v>231</v>
      </c>
      <c r="E11" s="28" t="s">
        <v>49</v>
      </c>
      <c r="F11" s="28" t="s">
        <v>49</v>
      </c>
      <c r="G11" s="28" t="s">
        <v>221</v>
      </c>
      <c r="H11" s="28" t="s">
        <v>49</v>
      </c>
      <c r="I11" s="28" t="s">
        <v>49</v>
      </c>
      <c r="J11" s="28" t="s">
        <v>49</v>
      </c>
      <c r="K11" s="28" t="s">
        <v>49</v>
      </c>
      <c r="L11" s="28" t="s">
        <v>49</v>
      </c>
      <c r="M11" s="28" t="s">
        <v>49</v>
      </c>
      <c r="N11" s="144"/>
      <c r="P11" s="187" t="s">
        <v>578</v>
      </c>
      <c r="Q11" s="24">
        <v>-2</v>
      </c>
      <c r="R11" s="24">
        <v>3</v>
      </c>
      <c r="S11" s="24">
        <v>0</v>
      </c>
      <c r="T11" s="24">
        <v>-15</v>
      </c>
      <c r="U11" s="24">
        <v>4</v>
      </c>
      <c r="V11" s="24">
        <v>14</v>
      </c>
      <c r="W11" s="24">
        <v>0</v>
      </c>
      <c r="X11" s="24">
        <v>0</v>
      </c>
      <c r="Y11" s="24">
        <v>0</v>
      </c>
      <c r="AD11" s="1">
        <v>8</v>
      </c>
      <c r="AE11" s="1">
        <f>SUM(AD11:$AD$14)</f>
        <v>15</v>
      </c>
    </row>
    <row r="12" spans="2:31" ht="25.8" x14ac:dyDescent="0.5">
      <c r="B12" s="26">
        <v>7</v>
      </c>
      <c r="C12" s="27" t="s">
        <v>232</v>
      </c>
      <c r="D12" s="27" t="s">
        <v>233</v>
      </c>
      <c r="E12" s="28" t="s">
        <v>49</v>
      </c>
      <c r="F12" s="28" t="s">
        <v>221</v>
      </c>
      <c r="G12" s="28" t="s">
        <v>49</v>
      </c>
      <c r="H12" s="28" t="s">
        <v>49</v>
      </c>
      <c r="I12" s="28" t="s">
        <v>49</v>
      </c>
      <c r="J12" s="28" t="s">
        <v>49</v>
      </c>
      <c r="K12" s="28" t="s">
        <v>49</v>
      </c>
      <c r="L12" s="28" t="s">
        <v>49</v>
      </c>
      <c r="M12" s="28" t="s">
        <v>49</v>
      </c>
      <c r="N12" s="144"/>
      <c r="AD12" s="1">
        <v>4</v>
      </c>
      <c r="AE12" s="1">
        <f>SUM(AD12:$AD$14)</f>
        <v>7</v>
      </c>
    </row>
    <row r="13" spans="2:31" ht="25.8" x14ac:dyDescent="0.5">
      <c r="B13" s="29">
        <v>8</v>
      </c>
      <c r="C13" s="30" t="s">
        <v>234</v>
      </c>
      <c r="D13" s="30" t="s">
        <v>235</v>
      </c>
      <c r="E13" s="28" t="s">
        <v>49</v>
      </c>
      <c r="F13" s="28" t="s">
        <v>49</v>
      </c>
      <c r="G13" s="28" t="s">
        <v>49</v>
      </c>
      <c r="H13" s="28" t="s">
        <v>49</v>
      </c>
      <c r="I13" s="28" t="s">
        <v>49</v>
      </c>
      <c r="J13" s="28" t="s">
        <v>221</v>
      </c>
      <c r="K13" s="28" t="s">
        <v>221</v>
      </c>
      <c r="L13" s="28" t="s">
        <v>49</v>
      </c>
      <c r="M13" s="28" t="s">
        <v>49</v>
      </c>
      <c r="N13" s="144"/>
      <c r="AD13" s="1">
        <v>2</v>
      </c>
      <c r="AE13" s="1">
        <f>SUM(AD13:$AD$14)</f>
        <v>3</v>
      </c>
    </row>
    <row r="14" spans="2:31" ht="25.8" x14ac:dyDescent="0.5">
      <c r="B14" s="26">
        <v>9</v>
      </c>
      <c r="C14" s="27" t="s">
        <v>236</v>
      </c>
      <c r="D14" s="27" t="s">
        <v>237</v>
      </c>
      <c r="E14" s="28" t="s">
        <v>49</v>
      </c>
      <c r="F14" s="28" t="s">
        <v>49</v>
      </c>
      <c r="G14" s="28" t="s">
        <v>221</v>
      </c>
      <c r="H14" s="28" t="s">
        <v>221</v>
      </c>
      <c r="I14" s="28" t="s">
        <v>49</v>
      </c>
      <c r="J14" s="28" t="s">
        <v>221</v>
      </c>
      <c r="K14" s="28" t="s">
        <v>49</v>
      </c>
      <c r="L14" s="28" t="s">
        <v>49</v>
      </c>
      <c r="M14" s="28" t="s">
        <v>49</v>
      </c>
      <c r="N14" s="144"/>
      <c r="AD14" s="1">
        <v>1</v>
      </c>
      <c r="AE14" s="1">
        <f>SUM(AD14:$AD$14)</f>
        <v>1</v>
      </c>
    </row>
    <row r="15" spans="2:31" ht="25.8" x14ac:dyDescent="0.5">
      <c r="B15" s="29">
        <v>10</v>
      </c>
      <c r="C15" s="30" t="s">
        <v>238</v>
      </c>
      <c r="D15" s="30" t="s">
        <v>239</v>
      </c>
      <c r="E15" s="28" t="s">
        <v>49</v>
      </c>
      <c r="F15" s="28" t="s">
        <v>49</v>
      </c>
      <c r="G15" s="28" t="s">
        <v>49</v>
      </c>
      <c r="H15" s="28" t="s">
        <v>49</v>
      </c>
      <c r="I15" s="28" t="s">
        <v>49</v>
      </c>
      <c r="J15" s="28" t="s">
        <v>221</v>
      </c>
      <c r="K15" s="28" t="s">
        <v>49</v>
      </c>
      <c r="L15" s="28" t="s">
        <v>49</v>
      </c>
      <c r="M15" s="28" t="s">
        <v>49</v>
      </c>
      <c r="N15" s="144"/>
    </row>
    <row r="16" spans="2:31" ht="25.8" x14ac:dyDescent="0.5">
      <c r="B16" s="26">
        <v>11</v>
      </c>
      <c r="C16" s="27" t="s">
        <v>240</v>
      </c>
      <c r="D16" s="27" t="s">
        <v>241</v>
      </c>
      <c r="E16" s="28" t="s">
        <v>221</v>
      </c>
      <c r="F16" s="28" t="s">
        <v>49</v>
      </c>
      <c r="G16" s="28" t="s">
        <v>49</v>
      </c>
      <c r="H16" s="28" t="s">
        <v>221</v>
      </c>
      <c r="I16" s="28" t="s">
        <v>49</v>
      </c>
      <c r="J16" s="28" t="s">
        <v>49</v>
      </c>
      <c r="K16" s="28" t="s">
        <v>49</v>
      </c>
      <c r="L16" s="28" t="s">
        <v>49</v>
      </c>
      <c r="M16" s="28" t="s">
        <v>49</v>
      </c>
      <c r="N16" s="144"/>
    </row>
    <row r="17" spans="2:16" ht="25.8" x14ac:dyDescent="0.5">
      <c r="B17" s="29">
        <v>12</v>
      </c>
      <c r="C17" s="30" t="s">
        <v>242</v>
      </c>
      <c r="D17" s="30" t="s">
        <v>243</v>
      </c>
      <c r="E17" s="28" t="s">
        <v>49</v>
      </c>
      <c r="F17" s="28" t="s">
        <v>49</v>
      </c>
      <c r="G17" s="28" t="s">
        <v>221</v>
      </c>
      <c r="H17" s="28" t="s">
        <v>221</v>
      </c>
      <c r="I17" s="28" t="s">
        <v>49</v>
      </c>
      <c r="J17" s="28" t="s">
        <v>49</v>
      </c>
      <c r="K17" s="28" t="s">
        <v>49</v>
      </c>
      <c r="L17" s="28" t="s">
        <v>49</v>
      </c>
      <c r="M17" s="28" t="s">
        <v>49</v>
      </c>
      <c r="N17" s="144"/>
      <c r="P17">
        <f>P14-P16</f>
        <v>0</v>
      </c>
    </row>
    <row r="18" spans="2:16" ht="25.8" x14ac:dyDescent="0.5">
      <c r="B18" s="26">
        <v>13</v>
      </c>
      <c r="C18" s="27" t="s">
        <v>244</v>
      </c>
      <c r="D18" s="27" t="s">
        <v>245</v>
      </c>
      <c r="E18" s="28" t="s">
        <v>49</v>
      </c>
      <c r="F18" s="28" t="s">
        <v>49</v>
      </c>
      <c r="G18" s="28" t="s">
        <v>49</v>
      </c>
      <c r="H18" s="28" t="s">
        <v>49</v>
      </c>
      <c r="I18" s="28" t="s">
        <v>49</v>
      </c>
      <c r="J18" s="28" t="s">
        <v>49</v>
      </c>
      <c r="K18" s="28" t="s">
        <v>221</v>
      </c>
      <c r="L18" s="28" t="s">
        <v>49</v>
      </c>
      <c r="M18" s="28" t="s">
        <v>49</v>
      </c>
      <c r="N18" s="144"/>
    </row>
    <row r="19" spans="2:16" ht="25.8" x14ac:dyDescent="0.5">
      <c r="B19" s="29">
        <v>14</v>
      </c>
      <c r="C19" s="30" t="s">
        <v>246</v>
      </c>
      <c r="D19" s="30" t="s">
        <v>247</v>
      </c>
      <c r="E19" s="28" t="s">
        <v>49</v>
      </c>
      <c r="F19" s="28" t="s">
        <v>49</v>
      </c>
      <c r="G19" s="28" t="s">
        <v>49</v>
      </c>
      <c r="H19" s="28" t="s">
        <v>221</v>
      </c>
      <c r="I19" s="28" t="s">
        <v>49</v>
      </c>
      <c r="J19" s="28" t="s">
        <v>49</v>
      </c>
      <c r="K19" s="28" t="s">
        <v>221</v>
      </c>
      <c r="L19" s="28" t="s">
        <v>49</v>
      </c>
      <c r="M19" s="28" t="s">
        <v>49</v>
      </c>
      <c r="N19" s="144"/>
    </row>
    <row r="20" spans="2:16" ht="25.8" x14ac:dyDescent="0.5">
      <c r="B20" s="26">
        <v>15</v>
      </c>
      <c r="C20" s="27" t="s">
        <v>248</v>
      </c>
      <c r="D20" s="27" t="s">
        <v>249</v>
      </c>
      <c r="E20" s="28" t="s">
        <v>49</v>
      </c>
      <c r="F20" s="28" t="s">
        <v>49</v>
      </c>
      <c r="G20" s="28" t="s">
        <v>221</v>
      </c>
      <c r="H20" s="28" t="s">
        <v>221</v>
      </c>
      <c r="I20" s="28" t="s">
        <v>49</v>
      </c>
      <c r="J20" s="28" t="s">
        <v>49</v>
      </c>
      <c r="K20" s="28" t="s">
        <v>221</v>
      </c>
      <c r="L20" s="28" t="s">
        <v>49</v>
      </c>
      <c r="M20" s="28" t="s">
        <v>49</v>
      </c>
      <c r="N20" s="144"/>
    </row>
    <row r="21" spans="2:16" ht="25.8" x14ac:dyDescent="0.5">
      <c r="B21" s="29">
        <v>16</v>
      </c>
      <c r="C21" s="30" t="s">
        <v>250</v>
      </c>
      <c r="D21" s="30" t="s">
        <v>251</v>
      </c>
      <c r="E21" s="28" t="s">
        <v>221</v>
      </c>
      <c r="F21" s="28" t="s">
        <v>49</v>
      </c>
      <c r="G21" s="28" t="s">
        <v>221</v>
      </c>
      <c r="H21" s="28" t="s">
        <v>49</v>
      </c>
      <c r="I21" s="28" t="s">
        <v>49</v>
      </c>
      <c r="J21" s="28" t="s">
        <v>49</v>
      </c>
      <c r="K21" s="28" t="s">
        <v>49</v>
      </c>
      <c r="L21" s="28" t="s">
        <v>49</v>
      </c>
      <c r="M21" s="28" t="s">
        <v>221</v>
      </c>
      <c r="N21" s="144"/>
    </row>
    <row r="22" spans="2:16" ht="25.8" x14ac:dyDescent="0.5">
      <c r="B22" s="26">
        <v>17</v>
      </c>
      <c r="C22" s="27" t="s">
        <v>252</v>
      </c>
      <c r="D22" s="27" t="s">
        <v>253</v>
      </c>
      <c r="E22" s="28" t="s">
        <v>49</v>
      </c>
      <c r="F22" s="28" t="s">
        <v>221</v>
      </c>
      <c r="G22" s="28" t="s">
        <v>221</v>
      </c>
      <c r="H22" s="28" t="s">
        <v>221</v>
      </c>
      <c r="I22" s="28" t="s">
        <v>221</v>
      </c>
      <c r="J22" s="28" t="s">
        <v>221</v>
      </c>
      <c r="K22" s="28" t="s">
        <v>221</v>
      </c>
      <c r="L22" s="28" t="s">
        <v>221</v>
      </c>
      <c r="M22" s="28" t="s">
        <v>49</v>
      </c>
      <c r="N22" s="144"/>
    </row>
    <row r="23" spans="2:16" ht="25.8" x14ac:dyDescent="0.5">
      <c r="B23" s="29">
        <v>18</v>
      </c>
      <c r="C23" s="30" t="s">
        <v>254</v>
      </c>
      <c r="D23" s="30" t="s">
        <v>255</v>
      </c>
      <c r="E23" s="28" t="s">
        <v>49</v>
      </c>
      <c r="F23" s="28" t="s">
        <v>49</v>
      </c>
      <c r="G23" s="28" t="s">
        <v>49</v>
      </c>
      <c r="H23" s="28" t="s">
        <v>49</v>
      </c>
      <c r="I23" s="28" t="s">
        <v>49</v>
      </c>
      <c r="J23" s="28" t="s">
        <v>221</v>
      </c>
      <c r="K23" s="28" t="s">
        <v>49</v>
      </c>
      <c r="L23" s="28" t="s">
        <v>49</v>
      </c>
      <c r="M23" s="28" t="s">
        <v>49</v>
      </c>
      <c r="N23" s="144"/>
    </row>
    <row r="24" spans="2:16" ht="25.8" x14ac:dyDescent="0.5">
      <c r="B24" s="26">
        <v>19</v>
      </c>
      <c r="C24" s="27" t="s">
        <v>256</v>
      </c>
      <c r="D24" s="27" t="s">
        <v>257</v>
      </c>
      <c r="E24" s="28" t="s">
        <v>49</v>
      </c>
      <c r="F24" s="28" t="s">
        <v>49</v>
      </c>
      <c r="G24" s="28" t="s">
        <v>49</v>
      </c>
      <c r="H24" s="28" t="s">
        <v>49</v>
      </c>
      <c r="I24" s="28" t="s">
        <v>49</v>
      </c>
      <c r="J24" s="28" t="s">
        <v>221</v>
      </c>
      <c r="K24" s="28" t="s">
        <v>49</v>
      </c>
      <c r="L24" s="28" t="s">
        <v>49</v>
      </c>
      <c r="M24" s="28" t="s">
        <v>49</v>
      </c>
      <c r="N24" s="144"/>
    </row>
    <row r="25" spans="2:16" ht="25.8" x14ac:dyDescent="0.5">
      <c r="B25" s="29">
        <v>20</v>
      </c>
      <c r="C25" s="30" t="s">
        <v>258</v>
      </c>
      <c r="D25" s="30" t="s">
        <v>259</v>
      </c>
      <c r="E25" s="28" t="s">
        <v>49</v>
      </c>
      <c r="F25" s="28" t="s">
        <v>49</v>
      </c>
      <c r="G25" s="28" t="s">
        <v>49</v>
      </c>
      <c r="H25" s="28" t="s">
        <v>49</v>
      </c>
      <c r="I25" s="28" t="s">
        <v>49</v>
      </c>
      <c r="J25" s="28" t="s">
        <v>221</v>
      </c>
      <c r="K25" s="28" t="s">
        <v>49</v>
      </c>
      <c r="L25" s="28" t="s">
        <v>49</v>
      </c>
      <c r="M25" s="28" t="s">
        <v>49</v>
      </c>
      <c r="N25" s="144"/>
    </row>
    <row r="26" spans="2:16" ht="25.8" x14ac:dyDescent="0.5">
      <c r="B26" s="26">
        <v>21</v>
      </c>
      <c r="C26" s="27" t="s">
        <v>260</v>
      </c>
      <c r="D26" s="27" t="s">
        <v>261</v>
      </c>
      <c r="E26" s="28" t="s">
        <v>49</v>
      </c>
      <c r="F26" s="28" t="s">
        <v>49</v>
      </c>
      <c r="G26" s="28" t="s">
        <v>49</v>
      </c>
      <c r="H26" s="28" t="s">
        <v>49</v>
      </c>
      <c r="I26" s="28" t="s">
        <v>221</v>
      </c>
      <c r="J26" s="28" t="s">
        <v>49</v>
      </c>
      <c r="K26" s="28" t="s">
        <v>49</v>
      </c>
      <c r="L26" s="28" t="s">
        <v>49</v>
      </c>
      <c r="M26" s="28" t="s">
        <v>49</v>
      </c>
      <c r="N26" s="144"/>
    </row>
    <row r="27" spans="2:16" ht="25.8" x14ac:dyDescent="0.5">
      <c r="B27" s="29">
        <v>22</v>
      </c>
      <c r="C27" s="30" t="s">
        <v>262</v>
      </c>
      <c r="D27" s="30" t="s">
        <v>263</v>
      </c>
      <c r="E27" s="28" t="s">
        <v>49</v>
      </c>
      <c r="F27" s="28" t="s">
        <v>49</v>
      </c>
      <c r="G27" s="28" t="s">
        <v>221</v>
      </c>
      <c r="H27" s="28" t="s">
        <v>221</v>
      </c>
      <c r="I27" s="28" t="s">
        <v>49</v>
      </c>
      <c r="J27" s="28" t="s">
        <v>221</v>
      </c>
      <c r="K27" s="28" t="s">
        <v>221</v>
      </c>
      <c r="L27" s="28" t="s">
        <v>49</v>
      </c>
      <c r="M27" s="28" t="s">
        <v>49</v>
      </c>
      <c r="N27" s="144"/>
    </row>
    <row r="28" spans="2:16" ht="25.8" x14ac:dyDescent="0.5">
      <c r="B28" s="26">
        <v>23</v>
      </c>
      <c r="C28" s="27" t="s">
        <v>264</v>
      </c>
      <c r="D28" s="27" t="s">
        <v>265</v>
      </c>
      <c r="E28" s="28" t="s">
        <v>49</v>
      </c>
      <c r="F28" s="28" t="s">
        <v>49</v>
      </c>
      <c r="G28" s="28" t="s">
        <v>49</v>
      </c>
      <c r="H28" s="28" t="s">
        <v>49</v>
      </c>
      <c r="I28" s="28" t="s">
        <v>49</v>
      </c>
      <c r="J28" s="28" t="s">
        <v>221</v>
      </c>
      <c r="K28" s="28" t="s">
        <v>49</v>
      </c>
      <c r="L28" s="28" t="s">
        <v>49</v>
      </c>
      <c r="M28" s="28" t="s">
        <v>49</v>
      </c>
      <c r="N28" s="144"/>
    </row>
    <row r="29" spans="2:16" ht="25.8" x14ac:dyDescent="0.5">
      <c r="B29" s="29">
        <v>24</v>
      </c>
      <c r="C29" s="30" t="s">
        <v>266</v>
      </c>
      <c r="D29" s="30" t="s">
        <v>267</v>
      </c>
      <c r="E29" s="28" t="s">
        <v>49</v>
      </c>
      <c r="F29" s="28" t="s">
        <v>49</v>
      </c>
      <c r="G29" s="28" t="s">
        <v>221</v>
      </c>
      <c r="H29" s="28" t="s">
        <v>221</v>
      </c>
      <c r="I29" s="28" t="s">
        <v>49</v>
      </c>
      <c r="J29" s="28" t="s">
        <v>49</v>
      </c>
      <c r="K29" s="28" t="s">
        <v>49</v>
      </c>
      <c r="L29" s="28" t="s">
        <v>49</v>
      </c>
      <c r="M29" s="28" t="s">
        <v>49</v>
      </c>
      <c r="N29" s="144"/>
    </row>
    <row r="30" spans="2:16" ht="25.8" x14ac:dyDescent="0.5">
      <c r="B30" s="26">
        <v>25</v>
      </c>
      <c r="C30" s="27" t="s">
        <v>268</v>
      </c>
      <c r="D30" s="27" t="s">
        <v>613</v>
      </c>
      <c r="E30" s="28" t="s">
        <v>49</v>
      </c>
      <c r="F30" s="28" t="s">
        <v>221</v>
      </c>
      <c r="G30" s="28" t="s">
        <v>49</v>
      </c>
      <c r="H30" s="28" t="s">
        <v>49</v>
      </c>
      <c r="I30" s="28" t="s">
        <v>49</v>
      </c>
      <c r="J30" s="28" t="s">
        <v>49</v>
      </c>
      <c r="K30" s="28" t="s">
        <v>221</v>
      </c>
      <c r="L30" s="28" t="s">
        <v>49</v>
      </c>
      <c r="M30" s="28" t="s">
        <v>49</v>
      </c>
      <c r="N30" s="144"/>
    </row>
    <row r="31" spans="2:16" ht="25.8" x14ac:dyDescent="0.5">
      <c r="B31" s="29">
        <v>26</v>
      </c>
      <c r="C31" s="30" t="s">
        <v>269</v>
      </c>
      <c r="D31" s="30" t="s">
        <v>270</v>
      </c>
      <c r="E31" s="28" t="s">
        <v>49</v>
      </c>
      <c r="F31" s="28" t="s">
        <v>221</v>
      </c>
      <c r="G31" s="28" t="s">
        <v>221</v>
      </c>
      <c r="H31" s="28" t="s">
        <v>221</v>
      </c>
      <c r="I31" s="28" t="s">
        <v>221</v>
      </c>
      <c r="J31" s="28" t="s">
        <v>221</v>
      </c>
      <c r="K31" s="28" t="s">
        <v>221</v>
      </c>
      <c r="L31" s="28" t="s">
        <v>221</v>
      </c>
      <c r="M31" s="28" t="s">
        <v>221</v>
      </c>
      <c r="N31" s="144"/>
    </row>
    <row r="32" spans="2:16" ht="25.8" x14ac:dyDescent="0.5">
      <c r="B32" s="26">
        <v>27</v>
      </c>
      <c r="C32" s="27" t="s">
        <v>271</v>
      </c>
      <c r="D32" s="27" t="s">
        <v>272</v>
      </c>
      <c r="E32" s="28" t="s">
        <v>49</v>
      </c>
      <c r="F32" s="28" t="s">
        <v>49</v>
      </c>
      <c r="G32" s="28" t="s">
        <v>49</v>
      </c>
      <c r="H32" s="28" t="s">
        <v>49</v>
      </c>
      <c r="I32" s="28" t="s">
        <v>49</v>
      </c>
      <c r="J32" s="28" t="s">
        <v>221</v>
      </c>
      <c r="K32" s="28" t="s">
        <v>49</v>
      </c>
      <c r="L32" s="28" t="s">
        <v>49</v>
      </c>
      <c r="M32" s="28" t="s">
        <v>49</v>
      </c>
      <c r="N32" s="144"/>
    </row>
    <row r="33" spans="2:14" ht="25.8" x14ac:dyDescent="0.5">
      <c r="B33" s="29">
        <v>28</v>
      </c>
      <c r="C33" s="30" t="s">
        <v>273</v>
      </c>
      <c r="D33" s="30" t="s">
        <v>274</v>
      </c>
      <c r="E33" s="28" t="s">
        <v>49</v>
      </c>
      <c r="F33" s="28" t="s">
        <v>49</v>
      </c>
      <c r="G33" s="28" t="s">
        <v>49</v>
      </c>
      <c r="H33" s="28" t="s">
        <v>49</v>
      </c>
      <c r="I33" s="28" t="s">
        <v>221</v>
      </c>
      <c r="J33" s="28" t="s">
        <v>49</v>
      </c>
      <c r="K33" s="28" t="s">
        <v>49</v>
      </c>
      <c r="L33" s="28" t="s">
        <v>49</v>
      </c>
      <c r="M33" s="28" t="s">
        <v>49</v>
      </c>
      <c r="N33" s="144"/>
    </row>
    <row r="34" spans="2:14" ht="25.8" x14ac:dyDescent="0.5">
      <c r="B34" s="26">
        <v>29</v>
      </c>
      <c r="C34" s="27" t="s">
        <v>275</v>
      </c>
      <c r="D34" s="27" t="s">
        <v>276</v>
      </c>
      <c r="E34" s="28" t="s">
        <v>49</v>
      </c>
      <c r="F34" s="28" t="s">
        <v>49</v>
      </c>
      <c r="G34" s="28" t="s">
        <v>49</v>
      </c>
      <c r="H34" s="28" t="s">
        <v>49</v>
      </c>
      <c r="I34" s="28" t="s">
        <v>221</v>
      </c>
      <c r="J34" s="28" t="s">
        <v>49</v>
      </c>
      <c r="K34" s="28" t="s">
        <v>49</v>
      </c>
      <c r="L34" s="28" t="s">
        <v>49</v>
      </c>
      <c r="M34" s="28" t="s">
        <v>49</v>
      </c>
      <c r="N34" s="144"/>
    </row>
    <row r="35" spans="2:14" ht="25.8" x14ac:dyDescent="0.5">
      <c r="B35" s="29">
        <v>30</v>
      </c>
      <c r="C35" s="30" t="s">
        <v>277</v>
      </c>
      <c r="D35" s="30" t="s">
        <v>278</v>
      </c>
      <c r="E35" s="28" t="s">
        <v>49</v>
      </c>
      <c r="F35" s="28" t="s">
        <v>49</v>
      </c>
      <c r="G35" s="28" t="s">
        <v>221</v>
      </c>
      <c r="H35" s="28" t="s">
        <v>221</v>
      </c>
      <c r="I35" s="28" t="s">
        <v>49</v>
      </c>
      <c r="J35" s="28" t="s">
        <v>221</v>
      </c>
      <c r="K35" s="28" t="s">
        <v>221</v>
      </c>
      <c r="L35" s="28" t="s">
        <v>49</v>
      </c>
      <c r="M35" s="28" t="s">
        <v>49</v>
      </c>
      <c r="N35" s="144"/>
    </row>
    <row r="36" spans="2:14" ht="25.8" x14ac:dyDescent="0.5">
      <c r="B36" s="26">
        <v>31</v>
      </c>
      <c r="C36" s="27" t="s">
        <v>279</v>
      </c>
      <c r="D36" s="27" t="s">
        <v>280</v>
      </c>
      <c r="E36" s="28" t="s">
        <v>49</v>
      </c>
      <c r="F36" s="28" t="s">
        <v>49</v>
      </c>
      <c r="G36" s="28" t="s">
        <v>49</v>
      </c>
      <c r="H36" s="28" t="s">
        <v>49</v>
      </c>
      <c r="I36" s="28" t="s">
        <v>49</v>
      </c>
      <c r="J36" s="28" t="s">
        <v>49</v>
      </c>
      <c r="K36" s="28" t="s">
        <v>49</v>
      </c>
      <c r="L36" s="28" t="s">
        <v>49</v>
      </c>
      <c r="M36" s="28" t="s">
        <v>221</v>
      </c>
      <c r="N36" s="144"/>
    </row>
    <row r="37" spans="2:14" ht="25.8" x14ac:dyDescent="0.5">
      <c r="B37" s="29">
        <v>32</v>
      </c>
      <c r="C37" s="30" t="s">
        <v>281</v>
      </c>
      <c r="D37" s="30" t="s">
        <v>282</v>
      </c>
      <c r="E37" s="28" t="s">
        <v>49</v>
      </c>
      <c r="F37" s="28" t="s">
        <v>49</v>
      </c>
      <c r="G37" s="28" t="s">
        <v>221</v>
      </c>
      <c r="H37" s="28" t="s">
        <v>49</v>
      </c>
      <c r="I37" s="28" t="s">
        <v>49</v>
      </c>
      <c r="J37" s="28" t="s">
        <v>49</v>
      </c>
      <c r="K37" s="28" t="s">
        <v>49</v>
      </c>
      <c r="L37" s="28" t="s">
        <v>49</v>
      </c>
      <c r="M37" s="28" t="s">
        <v>49</v>
      </c>
      <c r="N37" s="144"/>
    </row>
    <row r="38" spans="2:14" ht="25.8" x14ac:dyDescent="0.5">
      <c r="B38" s="26">
        <v>33</v>
      </c>
      <c r="C38" s="27" t="s">
        <v>283</v>
      </c>
      <c r="D38" s="27" t="s">
        <v>284</v>
      </c>
      <c r="E38" s="28" t="s">
        <v>49</v>
      </c>
      <c r="F38" s="28" t="s">
        <v>49</v>
      </c>
      <c r="G38" s="28" t="s">
        <v>221</v>
      </c>
      <c r="H38" s="28" t="s">
        <v>221</v>
      </c>
      <c r="I38" s="28" t="s">
        <v>221</v>
      </c>
      <c r="J38" s="28" t="s">
        <v>221</v>
      </c>
      <c r="K38" s="28" t="s">
        <v>221</v>
      </c>
      <c r="L38" s="28" t="s">
        <v>49</v>
      </c>
      <c r="M38" s="28" t="s">
        <v>49</v>
      </c>
      <c r="N38" s="144"/>
    </row>
    <row r="39" spans="2:14" ht="25.8" x14ac:dyDescent="0.5">
      <c r="B39" s="29">
        <v>34</v>
      </c>
      <c r="C39" s="30" t="s">
        <v>285</v>
      </c>
      <c r="D39" s="30" t="s">
        <v>286</v>
      </c>
      <c r="E39" s="28" t="s">
        <v>49</v>
      </c>
      <c r="F39" s="28" t="s">
        <v>49</v>
      </c>
      <c r="G39" s="28" t="s">
        <v>221</v>
      </c>
      <c r="H39" s="28" t="s">
        <v>221</v>
      </c>
      <c r="I39" s="28" t="s">
        <v>49</v>
      </c>
      <c r="J39" s="28" t="s">
        <v>49</v>
      </c>
      <c r="K39" s="28" t="s">
        <v>49</v>
      </c>
      <c r="L39" s="28" t="s">
        <v>49</v>
      </c>
      <c r="M39" s="28" t="s">
        <v>49</v>
      </c>
      <c r="N39" s="144"/>
    </row>
    <row r="40" spans="2:14" ht="25.8" x14ac:dyDescent="0.5">
      <c r="B40" s="26">
        <v>35</v>
      </c>
      <c r="C40" s="27" t="s">
        <v>287</v>
      </c>
      <c r="D40" s="27" t="s">
        <v>288</v>
      </c>
      <c r="E40" s="28" t="s">
        <v>221</v>
      </c>
      <c r="F40" s="28" t="s">
        <v>49</v>
      </c>
      <c r="G40" s="28" t="s">
        <v>49</v>
      </c>
      <c r="H40" s="28" t="s">
        <v>49</v>
      </c>
      <c r="I40" s="28" t="s">
        <v>49</v>
      </c>
      <c r="J40" s="28" t="s">
        <v>221</v>
      </c>
      <c r="K40" s="28" t="s">
        <v>49</v>
      </c>
      <c r="L40" s="28" t="s">
        <v>49</v>
      </c>
      <c r="M40" s="28" t="s">
        <v>221</v>
      </c>
      <c r="N40" s="144"/>
    </row>
    <row r="41" spans="2:14" ht="25.8" x14ac:dyDescent="0.5">
      <c r="B41" s="29">
        <v>36</v>
      </c>
      <c r="C41" s="30" t="s">
        <v>289</v>
      </c>
      <c r="D41" s="30" t="s">
        <v>290</v>
      </c>
      <c r="E41" s="28" t="s">
        <v>49</v>
      </c>
      <c r="F41" s="28" t="s">
        <v>49</v>
      </c>
      <c r="G41" s="28" t="s">
        <v>49</v>
      </c>
      <c r="H41" s="28" t="s">
        <v>49</v>
      </c>
      <c r="I41" s="28" t="s">
        <v>49</v>
      </c>
      <c r="J41" s="28" t="s">
        <v>221</v>
      </c>
      <c r="K41" s="28" t="s">
        <v>49</v>
      </c>
      <c r="L41" s="28" t="s">
        <v>49</v>
      </c>
      <c r="M41" s="28" t="s">
        <v>49</v>
      </c>
      <c r="N41" s="144"/>
    </row>
    <row r="42" spans="2:14" ht="25.8" x14ac:dyDescent="0.5">
      <c r="B42" s="26">
        <v>37</v>
      </c>
      <c r="C42" s="27" t="s">
        <v>291</v>
      </c>
      <c r="D42" s="27" t="s">
        <v>292</v>
      </c>
      <c r="E42" s="28" t="s">
        <v>221</v>
      </c>
      <c r="F42" s="28" t="s">
        <v>49</v>
      </c>
      <c r="G42" s="28" t="s">
        <v>49</v>
      </c>
      <c r="H42" s="28" t="s">
        <v>49</v>
      </c>
      <c r="I42" s="28" t="s">
        <v>49</v>
      </c>
      <c r="J42" s="28" t="s">
        <v>49</v>
      </c>
      <c r="K42" s="28" t="s">
        <v>49</v>
      </c>
      <c r="L42" s="28" t="s">
        <v>49</v>
      </c>
      <c r="M42" s="28" t="s">
        <v>221</v>
      </c>
      <c r="N42" s="144"/>
    </row>
    <row r="43" spans="2:14" ht="25.8" x14ac:dyDescent="0.5">
      <c r="B43" s="29">
        <v>38</v>
      </c>
      <c r="C43" s="30" t="s">
        <v>293</v>
      </c>
      <c r="D43" s="30" t="s">
        <v>294</v>
      </c>
      <c r="E43" s="28" t="s">
        <v>221</v>
      </c>
      <c r="F43" s="28" t="s">
        <v>49</v>
      </c>
      <c r="G43" s="28" t="s">
        <v>221</v>
      </c>
      <c r="H43" s="28" t="s">
        <v>49</v>
      </c>
      <c r="I43" s="28" t="s">
        <v>49</v>
      </c>
      <c r="J43" s="28" t="s">
        <v>49</v>
      </c>
      <c r="K43" s="28" t="s">
        <v>49</v>
      </c>
      <c r="L43" s="28" t="s">
        <v>49</v>
      </c>
      <c r="M43" s="28" t="s">
        <v>49</v>
      </c>
      <c r="N43" s="144"/>
    </row>
    <row r="44" spans="2:14" ht="25.8" x14ac:dyDescent="0.5">
      <c r="B44" s="26">
        <v>39</v>
      </c>
      <c r="C44" s="27" t="s">
        <v>295</v>
      </c>
      <c r="D44" s="27" t="s">
        <v>296</v>
      </c>
      <c r="E44" s="28" t="s">
        <v>49</v>
      </c>
      <c r="F44" s="28" t="s">
        <v>49</v>
      </c>
      <c r="G44" s="28" t="s">
        <v>221</v>
      </c>
      <c r="H44" s="28" t="s">
        <v>49</v>
      </c>
      <c r="I44" s="28" t="s">
        <v>49</v>
      </c>
      <c r="J44" s="28" t="s">
        <v>49</v>
      </c>
      <c r="K44" s="28" t="s">
        <v>221</v>
      </c>
      <c r="L44" s="28" t="s">
        <v>49</v>
      </c>
      <c r="M44" s="28" t="s">
        <v>49</v>
      </c>
      <c r="N44" s="144"/>
    </row>
    <row r="45" spans="2:14" ht="25.8" x14ac:dyDescent="0.5">
      <c r="B45" s="29">
        <v>40</v>
      </c>
      <c r="C45" s="30" t="s">
        <v>297</v>
      </c>
      <c r="D45" s="30" t="s">
        <v>298</v>
      </c>
      <c r="E45" s="28" t="s">
        <v>49</v>
      </c>
      <c r="F45" s="28" t="s">
        <v>49</v>
      </c>
      <c r="G45" s="28" t="s">
        <v>221</v>
      </c>
      <c r="H45" s="28" t="s">
        <v>49</v>
      </c>
      <c r="I45" s="28" t="s">
        <v>49</v>
      </c>
      <c r="J45" s="28" t="s">
        <v>221</v>
      </c>
      <c r="K45" s="28" t="s">
        <v>49</v>
      </c>
      <c r="L45" s="28" t="s">
        <v>49</v>
      </c>
      <c r="M45" s="28" t="s">
        <v>49</v>
      </c>
      <c r="N45" s="144"/>
    </row>
    <row r="46" spans="2:14" ht="25.8" x14ac:dyDescent="0.5">
      <c r="B46" s="26">
        <v>41</v>
      </c>
      <c r="C46" s="27" t="s">
        <v>299</v>
      </c>
      <c r="D46" s="27" t="s">
        <v>300</v>
      </c>
      <c r="E46" s="28" t="s">
        <v>49</v>
      </c>
      <c r="F46" s="28" t="s">
        <v>49</v>
      </c>
      <c r="G46" s="28" t="s">
        <v>49</v>
      </c>
      <c r="H46" s="28" t="s">
        <v>49</v>
      </c>
      <c r="I46" s="28" t="s">
        <v>49</v>
      </c>
      <c r="J46" s="28" t="s">
        <v>221</v>
      </c>
      <c r="K46" s="28" t="s">
        <v>49</v>
      </c>
      <c r="L46" s="28" t="s">
        <v>49</v>
      </c>
      <c r="M46" s="28" t="s">
        <v>49</v>
      </c>
      <c r="N46" s="144"/>
    </row>
    <row r="47" spans="2:14" ht="25.8" x14ac:dyDescent="0.5">
      <c r="B47" s="29">
        <v>42</v>
      </c>
      <c r="C47" s="30" t="s">
        <v>301</v>
      </c>
      <c r="D47" s="30" t="s">
        <v>302</v>
      </c>
      <c r="E47" s="28" t="s">
        <v>221</v>
      </c>
      <c r="F47" s="28" t="s">
        <v>49</v>
      </c>
      <c r="G47" s="28" t="s">
        <v>49</v>
      </c>
      <c r="H47" s="28" t="s">
        <v>49</v>
      </c>
      <c r="I47" s="28" t="s">
        <v>49</v>
      </c>
      <c r="J47" s="28" t="s">
        <v>49</v>
      </c>
      <c r="K47" s="28" t="s">
        <v>49</v>
      </c>
      <c r="L47" s="28" t="s">
        <v>49</v>
      </c>
      <c r="M47" s="28" t="s">
        <v>221</v>
      </c>
      <c r="N47" s="144"/>
    </row>
    <row r="48" spans="2:14" ht="25.8" x14ac:dyDescent="0.5">
      <c r="B48" s="26">
        <v>43</v>
      </c>
      <c r="C48" s="27" t="s">
        <v>303</v>
      </c>
      <c r="D48" s="27" t="s">
        <v>304</v>
      </c>
      <c r="E48" s="28" t="s">
        <v>49</v>
      </c>
      <c r="F48" s="28" t="s">
        <v>49</v>
      </c>
      <c r="G48" s="28" t="s">
        <v>221</v>
      </c>
      <c r="H48" s="28" t="s">
        <v>221</v>
      </c>
      <c r="I48" s="28" t="s">
        <v>49</v>
      </c>
      <c r="J48" s="28" t="s">
        <v>221</v>
      </c>
      <c r="K48" s="28" t="s">
        <v>221</v>
      </c>
      <c r="L48" s="28" t="s">
        <v>49</v>
      </c>
      <c r="M48" s="28" t="s">
        <v>49</v>
      </c>
      <c r="N48" s="144"/>
    </row>
    <row r="49" spans="2:14" ht="25.8" x14ac:dyDescent="0.5">
      <c r="B49" s="29">
        <v>44</v>
      </c>
      <c r="C49" s="30" t="s">
        <v>305</v>
      </c>
      <c r="D49" s="30" t="s">
        <v>306</v>
      </c>
      <c r="E49" s="28" t="s">
        <v>49</v>
      </c>
      <c r="F49" s="28" t="s">
        <v>49</v>
      </c>
      <c r="G49" s="28" t="s">
        <v>221</v>
      </c>
      <c r="H49" s="28" t="s">
        <v>49</v>
      </c>
      <c r="I49" s="28" t="s">
        <v>49</v>
      </c>
      <c r="J49" s="28" t="s">
        <v>221</v>
      </c>
      <c r="K49" s="28" t="s">
        <v>49</v>
      </c>
      <c r="L49" s="28" t="s">
        <v>49</v>
      </c>
      <c r="M49" s="28" t="s">
        <v>49</v>
      </c>
      <c r="N49" s="144"/>
    </row>
    <row r="50" spans="2:14" ht="25.8" x14ac:dyDescent="0.5">
      <c r="B50" s="26">
        <v>45</v>
      </c>
      <c r="C50" s="27" t="s">
        <v>307</v>
      </c>
      <c r="D50" s="27" t="s">
        <v>308</v>
      </c>
      <c r="E50" s="28" t="s">
        <v>221</v>
      </c>
      <c r="F50" s="28" t="s">
        <v>49</v>
      </c>
      <c r="G50" s="28" t="s">
        <v>221</v>
      </c>
      <c r="H50" s="28" t="s">
        <v>49</v>
      </c>
      <c r="I50" s="28" t="s">
        <v>49</v>
      </c>
      <c r="J50" s="28" t="s">
        <v>49</v>
      </c>
      <c r="K50" s="28" t="s">
        <v>49</v>
      </c>
      <c r="L50" s="28" t="s">
        <v>49</v>
      </c>
      <c r="M50" s="28" t="s">
        <v>49</v>
      </c>
      <c r="N50" s="144"/>
    </row>
    <row r="51" spans="2:14" ht="25.8" x14ac:dyDescent="0.5">
      <c r="B51" s="29">
        <v>46</v>
      </c>
      <c r="C51" s="30" t="s">
        <v>309</v>
      </c>
      <c r="D51" s="30" t="s">
        <v>310</v>
      </c>
      <c r="E51" s="28" t="s">
        <v>49</v>
      </c>
      <c r="F51" s="28" t="s">
        <v>49</v>
      </c>
      <c r="G51" s="28" t="s">
        <v>49</v>
      </c>
      <c r="H51" s="28" t="s">
        <v>221</v>
      </c>
      <c r="I51" s="28" t="s">
        <v>49</v>
      </c>
      <c r="J51" s="28" t="s">
        <v>221</v>
      </c>
      <c r="K51" s="28" t="s">
        <v>49</v>
      </c>
      <c r="L51" s="28" t="s">
        <v>49</v>
      </c>
      <c r="M51" s="28" t="s">
        <v>49</v>
      </c>
      <c r="N51" s="144"/>
    </row>
    <row r="52" spans="2:14" ht="25.8" x14ac:dyDescent="0.5">
      <c r="B52" s="26">
        <v>47</v>
      </c>
      <c r="C52" s="27" t="s">
        <v>311</v>
      </c>
      <c r="D52" s="27" t="s">
        <v>312</v>
      </c>
      <c r="E52" s="28" t="s">
        <v>49</v>
      </c>
      <c r="F52" s="28" t="s">
        <v>49</v>
      </c>
      <c r="G52" s="28" t="s">
        <v>49</v>
      </c>
      <c r="H52" s="28" t="s">
        <v>49</v>
      </c>
      <c r="I52" s="28" t="s">
        <v>49</v>
      </c>
      <c r="J52" s="28" t="s">
        <v>221</v>
      </c>
      <c r="K52" s="28" t="s">
        <v>49</v>
      </c>
      <c r="L52" s="28" t="s">
        <v>49</v>
      </c>
      <c r="M52" s="28" t="s">
        <v>49</v>
      </c>
      <c r="N52" s="144"/>
    </row>
    <row r="53" spans="2:14" ht="25.8" x14ac:dyDescent="0.5">
      <c r="B53" s="29">
        <v>48</v>
      </c>
      <c r="C53" s="30" t="s">
        <v>313</v>
      </c>
      <c r="D53" s="30" t="s">
        <v>314</v>
      </c>
      <c r="E53" s="28" t="s">
        <v>49</v>
      </c>
      <c r="F53" s="28" t="s">
        <v>49</v>
      </c>
      <c r="G53" s="28" t="s">
        <v>49</v>
      </c>
      <c r="H53" s="28" t="s">
        <v>49</v>
      </c>
      <c r="I53" s="28" t="s">
        <v>49</v>
      </c>
      <c r="J53" s="28" t="s">
        <v>221</v>
      </c>
      <c r="K53" s="28" t="s">
        <v>49</v>
      </c>
      <c r="L53" s="28" t="s">
        <v>49</v>
      </c>
      <c r="M53" s="28" t="s">
        <v>49</v>
      </c>
      <c r="N53" s="144"/>
    </row>
    <row r="54" spans="2:14" ht="25.8" x14ac:dyDescent="0.5">
      <c r="B54" s="26">
        <v>49</v>
      </c>
      <c r="C54" s="27" t="s">
        <v>315</v>
      </c>
      <c r="D54" s="27" t="s">
        <v>316</v>
      </c>
      <c r="E54" s="28" t="s">
        <v>221</v>
      </c>
      <c r="F54" s="28" t="s">
        <v>221</v>
      </c>
      <c r="G54" s="28" t="s">
        <v>221</v>
      </c>
      <c r="H54" s="28" t="s">
        <v>221</v>
      </c>
      <c r="I54" s="28" t="s">
        <v>49</v>
      </c>
      <c r="J54" s="28" t="s">
        <v>221</v>
      </c>
      <c r="K54" s="28" t="s">
        <v>221</v>
      </c>
      <c r="L54" s="28" t="s">
        <v>221</v>
      </c>
      <c r="M54" s="28" t="s">
        <v>221</v>
      </c>
      <c r="N54" s="144"/>
    </row>
    <row r="55" spans="2:14" ht="25.8" x14ac:dyDescent="0.5">
      <c r="B55" s="29">
        <v>50</v>
      </c>
      <c r="C55" s="30" t="s">
        <v>317</v>
      </c>
      <c r="D55" s="30" t="s">
        <v>318</v>
      </c>
      <c r="E55" s="28" t="s">
        <v>49</v>
      </c>
      <c r="F55" s="28" t="s">
        <v>49</v>
      </c>
      <c r="G55" s="28" t="s">
        <v>221</v>
      </c>
      <c r="H55" s="28" t="s">
        <v>49</v>
      </c>
      <c r="I55" s="28" t="s">
        <v>49</v>
      </c>
      <c r="J55" s="28" t="s">
        <v>221</v>
      </c>
      <c r="K55" s="28" t="s">
        <v>49</v>
      </c>
      <c r="L55" s="28" t="s">
        <v>49</v>
      </c>
      <c r="M55" s="28" t="s">
        <v>49</v>
      </c>
      <c r="N55" s="144"/>
    </row>
    <row r="56" spans="2:14" ht="25.8" x14ac:dyDescent="0.5">
      <c r="B56" s="26">
        <v>51</v>
      </c>
      <c r="C56" s="27" t="s">
        <v>319</v>
      </c>
      <c r="D56" s="27" t="s">
        <v>320</v>
      </c>
      <c r="E56" s="28" t="s">
        <v>49</v>
      </c>
      <c r="F56" s="28" t="s">
        <v>49</v>
      </c>
      <c r="G56" s="28" t="s">
        <v>49</v>
      </c>
      <c r="H56" s="28" t="s">
        <v>49</v>
      </c>
      <c r="I56" s="28" t="s">
        <v>49</v>
      </c>
      <c r="J56" s="28" t="s">
        <v>221</v>
      </c>
      <c r="K56" s="28" t="s">
        <v>221</v>
      </c>
      <c r="L56" s="28" t="s">
        <v>49</v>
      </c>
      <c r="M56" s="28" t="s">
        <v>49</v>
      </c>
      <c r="N56" s="144"/>
    </row>
    <row r="57" spans="2:14" ht="25.8" x14ac:dyDescent="0.5">
      <c r="B57" s="29">
        <v>52</v>
      </c>
      <c r="C57" s="30" t="s">
        <v>321</v>
      </c>
      <c r="D57" s="30" t="s">
        <v>322</v>
      </c>
      <c r="E57" s="28" t="s">
        <v>49</v>
      </c>
      <c r="F57" s="28" t="s">
        <v>49</v>
      </c>
      <c r="G57" s="28" t="s">
        <v>49</v>
      </c>
      <c r="H57" s="28" t="s">
        <v>49</v>
      </c>
      <c r="I57" s="28" t="s">
        <v>49</v>
      </c>
      <c r="J57" s="28" t="s">
        <v>221</v>
      </c>
      <c r="K57" s="28" t="s">
        <v>221</v>
      </c>
      <c r="L57" s="28" t="s">
        <v>49</v>
      </c>
      <c r="M57" s="28" t="s">
        <v>49</v>
      </c>
      <c r="N57" s="144"/>
    </row>
    <row r="58" spans="2:14" ht="25.8" x14ac:dyDescent="0.5">
      <c r="B58" s="26">
        <v>53</v>
      </c>
      <c r="C58" s="27" t="s">
        <v>323</v>
      </c>
      <c r="D58" s="27" t="s">
        <v>324</v>
      </c>
      <c r="E58" s="28" t="s">
        <v>221</v>
      </c>
      <c r="F58" s="28" t="s">
        <v>221</v>
      </c>
      <c r="G58" s="28" t="s">
        <v>221</v>
      </c>
      <c r="H58" s="28" t="s">
        <v>221</v>
      </c>
      <c r="I58" s="28" t="s">
        <v>49</v>
      </c>
      <c r="J58" s="28" t="s">
        <v>221</v>
      </c>
      <c r="K58" s="28" t="s">
        <v>49</v>
      </c>
      <c r="L58" s="28" t="s">
        <v>49</v>
      </c>
      <c r="M58" s="28" t="s">
        <v>221</v>
      </c>
      <c r="N58" s="144"/>
    </row>
    <row r="59" spans="2:14" ht="25.8" x14ac:dyDescent="0.5">
      <c r="B59" s="29">
        <v>54</v>
      </c>
      <c r="C59" s="30" t="s">
        <v>325</v>
      </c>
      <c r="D59" s="30" t="s">
        <v>326</v>
      </c>
      <c r="E59" s="28" t="s">
        <v>221</v>
      </c>
      <c r="F59" s="28" t="s">
        <v>221</v>
      </c>
      <c r="G59" s="28" t="s">
        <v>221</v>
      </c>
      <c r="H59" s="28" t="s">
        <v>221</v>
      </c>
      <c r="I59" s="28" t="s">
        <v>49</v>
      </c>
      <c r="J59" s="28" t="s">
        <v>221</v>
      </c>
      <c r="K59" s="28" t="s">
        <v>221</v>
      </c>
      <c r="L59" s="28" t="s">
        <v>49</v>
      </c>
      <c r="M59" s="28" t="s">
        <v>221</v>
      </c>
      <c r="N59" s="144"/>
    </row>
    <row r="60" spans="2:14" ht="25.8" x14ac:dyDescent="0.5">
      <c r="B60" s="26">
        <v>55</v>
      </c>
      <c r="C60" s="27" t="s">
        <v>327</v>
      </c>
      <c r="D60" s="27" t="s">
        <v>328</v>
      </c>
      <c r="E60" s="28" t="s">
        <v>49</v>
      </c>
      <c r="F60" s="28" t="s">
        <v>49</v>
      </c>
      <c r="G60" s="28" t="s">
        <v>49</v>
      </c>
      <c r="H60" s="28" t="s">
        <v>49</v>
      </c>
      <c r="I60" s="28" t="s">
        <v>49</v>
      </c>
      <c r="J60" s="28" t="s">
        <v>221</v>
      </c>
      <c r="K60" s="28" t="s">
        <v>49</v>
      </c>
      <c r="L60" s="28" t="s">
        <v>49</v>
      </c>
      <c r="M60" s="28" t="s">
        <v>49</v>
      </c>
      <c r="N60" s="144"/>
    </row>
    <row r="61" spans="2:14" ht="25.8" x14ac:dyDescent="0.5">
      <c r="B61" s="29">
        <v>56</v>
      </c>
      <c r="C61" s="30" t="s">
        <v>329</v>
      </c>
      <c r="D61" s="30" t="s">
        <v>330</v>
      </c>
      <c r="E61" s="28" t="s">
        <v>221</v>
      </c>
      <c r="F61" s="28" t="s">
        <v>221</v>
      </c>
      <c r="G61" s="28" t="s">
        <v>49</v>
      </c>
      <c r="H61" s="28" t="s">
        <v>221</v>
      </c>
      <c r="I61" s="28" t="s">
        <v>49</v>
      </c>
      <c r="J61" s="28" t="s">
        <v>221</v>
      </c>
      <c r="K61" s="28" t="s">
        <v>221</v>
      </c>
      <c r="L61" s="28" t="s">
        <v>221</v>
      </c>
      <c r="M61" s="28" t="s">
        <v>221</v>
      </c>
      <c r="N61" s="144"/>
    </row>
    <row r="62" spans="2:14" ht="25.8" x14ac:dyDescent="0.5">
      <c r="B62" s="26">
        <v>57</v>
      </c>
      <c r="C62" s="27" t="s">
        <v>331</v>
      </c>
      <c r="D62" s="27" t="s">
        <v>332</v>
      </c>
      <c r="E62" s="28" t="s">
        <v>49</v>
      </c>
      <c r="F62" s="28" t="s">
        <v>49</v>
      </c>
      <c r="G62" s="28" t="s">
        <v>221</v>
      </c>
      <c r="H62" s="28" t="s">
        <v>221</v>
      </c>
      <c r="I62" s="28" t="s">
        <v>49</v>
      </c>
      <c r="J62" s="28" t="s">
        <v>221</v>
      </c>
      <c r="K62" s="28" t="s">
        <v>221</v>
      </c>
      <c r="L62" s="28" t="s">
        <v>49</v>
      </c>
      <c r="M62" s="28" t="s">
        <v>49</v>
      </c>
      <c r="N62" s="144"/>
    </row>
    <row r="63" spans="2:14" ht="25.8" x14ac:dyDescent="0.5">
      <c r="B63" s="29">
        <v>58</v>
      </c>
      <c r="C63" s="30" t="s">
        <v>333</v>
      </c>
      <c r="D63" s="30" t="s">
        <v>334</v>
      </c>
      <c r="E63" s="28" t="s">
        <v>49</v>
      </c>
      <c r="F63" s="28" t="s">
        <v>49</v>
      </c>
      <c r="G63" s="28" t="s">
        <v>49</v>
      </c>
      <c r="H63" s="28" t="s">
        <v>49</v>
      </c>
      <c r="I63" s="28" t="s">
        <v>49</v>
      </c>
      <c r="J63" s="28" t="s">
        <v>49</v>
      </c>
      <c r="K63" s="28" t="s">
        <v>221</v>
      </c>
      <c r="L63" s="28" t="s">
        <v>49</v>
      </c>
      <c r="M63" s="28" t="s">
        <v>49</v>
      </c>
      <c r="N63" s="144"/>
    </row>
    <row r="64" spans="2:14" ht="25.8" x14ac:dyDescent="0.5">
      <c r="B64" s="26">
        <v>59</v>
      </c>
      <c r="C64" s="27" t="s">
        <v>335</v>
      </c>
      <c r="D64" s="27" t="s">
        <v>336</v>
      </c>
      <c r="E64" s="28" t="s">
        <v>49</v>
      </c>
      <c r="F64" s="28" t="s">
        <v>221</v>
      </c>
      <c r="G64" s="28" t="s">
        <v>221</v>
      </c>
      <c r="H64" s="28" t="s">
        <v>221</v>
      </c>
      <c r="I64" s="28" t="s">
        <v>221</v>
      </c>
      <c r="J64" s="28" t="s">
        <v>221</v>
      </c>
      <c r="K64" s="28" t="s">
        <v>221</v>
      </c>
      <c r="L64" s="28" t="s">
        <v>49</v>
      </c>
      <c r="M64" s="28" t="s">
        <v>49</v>
      </c>
      <c r="N64" s="144"/>
    </row>
    <row r="65" spans="2:14" ht="25.8" x14ac:dyDescent="0.5">
      <c r="B65" s="29">
        <v>60</v>
      </c>
      <c r="C65" s="30" t="s">
        <v>337</v>
      </c>
      <c r="D65" s="30" t="s">
        <v>338</v>
      </c>
      <c r="E65" s="28" t="s">
        <v>221</v>
      </c>
      <c r="F65" s="28" t="s">
        <v>49</v>
      </c>
      <c r="G65" s="28" t="s">
        <v>221</v>
      </c>
      <c r="H65" s="28" t="s">
        <v>221</v>
      </c>
      <c r="I65" s="28" t="s">
        <v>49</v>
      </c>
      <c r="J65" s="28" t="s">
        <v>221</v>
      </c>
      <c r="K65" s="28" t="s">
        <v>221</v>
      </c>
      <c r="L65" s="28" t="s">
        <v>221</v>
      </c>
      <c r="M65" s="28" t="s">
        <v>221</v>
      </c>
      <c r="N65" s="144"/>
    </row>
    <row r="66" spans="2:14" ht="25.8" x14ac:dyDescent="0.5">
      <c r="B66" s="26">
        <v>61</v>
      </c>
      <c r="C66" s="27" t="s">
        <v>339</v>
      </c>
      <c r="D66" s="27" t="s">
        <v>340</v>
      </c>
      <c r="E66" s="28" t="s">
        <v>49</v>
      </c>
      <c r="F66" s="28" t="s">
        <v>49</v>
      </c>
      <c r="G66" s="28" t="s">
        <v>49</v>
      </c>
      <c r="H66" s="28" t="s">
        <v>49</v>
      </c>
      <c r="I66" s="28" t="s">
        <v>49</v>
      </c>
      <c r="J66" s="28" t="s">
        <v>221</v>
      </c>
      <c r="K66" s="28" t="s">
        <v>221</v>
      </c>
      <c r="L66" s="28" t="s">
        <v>221</v>
      </c>
      <c r="M66" s="28" t="s">
        <v>49</v>
      </c>
      <c r="N66" s="144"/>
    </row>
    <row r="67" spans="2:14" ht="25.8" x14ac:dyDescent="0.5">
      <c r="B67" s="29">
        <v>62</v>
      </c>
      <c r="C67" s="30" t="s">
        <v>341</v>
      </c>
      <c r="D67" s="30" t="s">
        <v>342</v>
      </c>
      <c r="E67" s="28" t="s">
        <v>49</v>
      </c>
      <c r="F67" s="28" t="s">
        <v>49</v>
      </c>
      <c r="G67" s="28" t="s">
        <v>49</v>
      </c>
      <c r="H67" s="28" t="s">
        <v>49</v>
      </c>
      <c r="I67" s="28" t="s">
        <v>49</v>
      </c>
      <c r="J67" s="28" t="s">
        <v>221</v>
      </c>
      <c r="K67" s="28" t="s">
        <v>49</v>
      </c>
      <c r="L67" s="28" t="s">
        <v>49</v>
      </c>
      <c r="M67" s="28" t="s">
        <v>49</v>
      </c>
      <c r="N67" s="144"/>
    </row>
    <row r="68" spans="2:14" ht="25.8" x14ac:dyDescent="0.5">
      <c r="B68" s="26">
        <v>63</v>
      </c>
      <c r="C68" s="27" t="s">
        <v>343</v>
      </c>
      <c r="D68" s="27" t="s">
        <v>344</v>
      </c>
      <c r="E68" s="28" t="s">
        <v>49</v>
      </c>
      <c r="F68" s="28" t="s">
        <v>49</v>
      </c>
      <c r="G68" s="28" t="s">
        <v>49</v>
      </c>
      <c r="H68" s="28" t="s">
        <v>49</v>
      </c>
      <c r="I68" s="28" t="s">
        <v>221</v>
      </c>
      <c r="J68" s="28" t="s">
        <v>49</v>
      </c>
      <c r="K68" s="28" t="s">
        <v>49</v>
      </c>
      <c r="L68" s="28" t="s">
        <v>49</v>
      </c>
      <c r="M68" s="28" t="s">
        <v>49</v>
      </c>
      <c r="N68" s="144"/>
    </row>
    <row r="69" spans="2:14" ht="25.8" x14ac:dyDescent="0.5">
      <c r="B69" s="29">
        <v>64</v>
      </c>
      <c r="C69" s="30" t="s">
        <v>345</v>
      </c>
      <c r="D69" s="30" t="s">
        <v>346</v>
      </c>
      <c r="E69" s="28" t="s">
        <v>221</v>
      </c>
      <c r="F69" s="28" t="s">
        <v>49</v>
      </c>
      <c r="G69" s="28" t="s">
        <v>221</v>
      </c>
      <c r="H69" s="28" t="s">
        <v>49</v>
      </c>
      <c r="I69" s="28" t="s">
        <v>49</v>
      </c>
      <c r="J69" s="28" t="s">
        <v>221</v>
      </c>
      <c r="K69" s="28" t="s">
        <v>49</v>
      </c>
      <c r="L69" s="28" t="s">
        <v>49</v>
      </c>
      <c r="M69" s="28" t="s">
        <v>221</v>
      </c>
      <c r="N69" s="144"/>
    </row>
    <row r="70" spans="2:14" ht="25.8" x14ac:dyDescent="0.5">
      <c r="B70" s="26">
        <v>65</v>
      </c>
      <c r="C70" s="27" t="s">
        <v>347</v>
      </c>
      <c r="D70" s="27" t="s">
        <v>348</v>
      </c>
      <c r="E70" s="28" t="s">
        <v>221</v>
      </c>
      <c r="F70" s="28" t="s">
        <v>49</v>
      </c>
      <c r="G70" s="28" t="s">
        <v>49</v>
      </c>
      <c r="H70" s="28" t="s">
        <v>49</v>
      </c>
      <c r="I70" s="28" t="s">
        <v>49</v>
      </c>
      <c r="J70" s="28" t="s">
        <v>49</v>
      </c>
      <c r="K70" s="28" t="s">
        <v>49</v>
      </c>
      <c r="L70" s="28" t="s">
        <v>49</v>
      </c>
      <c r="M70" s="28" t="s">
        <v>49</v>
      </c>
      <c r="N70" s="144"/>
    </row>
    <row r="71" spans="2:14" ht="25.8" x14ac:dyDescent="0.5">
      <c r="B71" s="29">
        <v>66</v>
      </c>
      <c r="C71" s="30" t="s">
        <v>349</v>
      </c>
      <c r="D71" s="30" t="s">
        <v>350</v>
      </c>
      <c r="E71" s="28" t="s">
        <v>221</v>
      </c>
      <c r="F71" s="28" t="s">
        <v>49</v>
      </c>
      <c r="G71" s="28" t="s">
        <v>221</v>
      </c>
      <c r="H71" s="28" t="s">
        <v>49</v>
      </c>
      <c r="I71" s="28" t="s">
        <v>49</v>
      </c>
      <c r="J71" s="28" t="s">
        <v>221</v>
      </c>
      <c r="K71" s="28" t="s">
        <v>49</v>
      </c>
      <c r="L71" s="28" t="s">
        <v>49</v>
      </c>
      <c r="M71" s="28" t="s">
        <v>221</v>
      </c>
      <c r="N71" s="144"/>
    </row>
    <row r="72" spans="2:14" ht="25.8" x14ac:dyDescent="0.5">
      <c r="B72" s="26">
        <v>67</v>
      </c>
      <c r="C72" s="27" t="s">
        <v>351</v>
      </c>
      <c r="D72" s="27" t="s">
        <v>352</v>
      </c>
      <c r="E72" s="28" t="s">
        <v>49</v>
      </c>
      <c r="F72" s="28" t="s">
        <v>221</v>
      </c>
      <c r="G72" s="28" t="s">
        <v>221</v>
      </c>
      <c r="H72" s="28" t="s">
        <v>49</v>
      </c>
      <c r="I72" s="28" t="s">
        <v>49</v>
      </c>
      <c r="J72" s="28" t="s">
        <v>49</v>
      </c>
      <c r="K72" s="28" t="s">
        <v>221</v>
      </c>
      <c r="L72" s="28" t="s">
        <v>49</v>
      </c>
      <c r="M72" s="28" t="s">
        <v>221</v>
      </c>
      <c r="N72" s="144"/>
    </row>
    <row r="73" spans="2:14" ht="25.8" x14ac:dyDescent="0.5">
      <c r="B73" s="29">
        <v>68</v>
      </c>
      <c r="C73" s="30" t="s">
        <v>353</v>
      </c>
      <c r="D73" s="30" t="s">
        <v>354</v>
      </c>
      <c r="E73" s="28" t="s">
        <v>49</v>
      </c>
      <c r="F73" s="28" t="s">
        <v>49</v>
      </c>
      <c r="G73" s="28" t="s">
        <v>49</v>
      </c>
      <c r="H73" s="28" t="s">
        <v>49</v>
      </c>
      <c r="I73" s="28" t="s">
        <v>49</v>
      </c>
      <c r="J73" s="28" t="s">
        <v>221</v>
      </c>
      <c r="K73" s="28" t="s">
        <v>221</v>
      </c>
      <c r="L73" s="28" t="s">
        <v>49</v>
      </c>
      <c r="M73" s="28" t="s">
        <v>49</v>
      </c>
      <c r="N73" s="144"/>
    </row>
    <row r="74" spans="2:14" ht="25.8" x14ac:dyDescent="0.5">
      <c r="B74" s="26">
        <v>69</v>
      </c>
      <c r="C74" s="27" t="s">
        <v>355</v>
      </c>
      <c r="D74" s="27" t="s">
        <v>356</v>
      </c>
      <c r="E74" s="28" t="s">
        <v>221</v>
      </c>
      <c r="F74" s="28" t="s">
        <v>49</v>
      </c>
      <c r="G74" s="28" t="s">
        <v>49</v>
      </c>
      <c r="H74" s="28" t="s">
        <v>49</v>
      </c>
      <c r="I74" s="28" t="s">
        <v>49</v>
      </c>
      <c r="J74" s="28" t="s">
        <v>221</v>
      </c>
      <c r="K74" s="28" t="s">
        <v>49</v>
      </c>
      <c r="L74" s="28" t="s">
        <v>49</v>
      </c>
      <c r="M74" s="28" t="s">
        <v>49</v>
      </c>
      <c r="N74" s="144"/>
    </row>
    <row r="75" spans="2:14" ht="25.8" x14ac:dyDescent="0.5">
      <c r="B75" s="29">
        <v>70</v>
      </c>
      <c r="C75" s="30" t="s">
        <v>357</v>
      </c>
      <c r="D75" s="30" t="s">
        <v>358</v>
      </c>
      <c r="E75" s="28" t="s">
        <v>221</v>
      </c>
      <c r="F75" s="28" t="s">
        <v>221</v>
      </c>
      <c r="G75" s="28" t="s">
        <v>221</v>
      </c>
      <c r="H75" s="28" t="s">
        <v>221</v>
      </c>
      <c r="I75" s="28" t="s">
        <v>49</v>
      </c>
      <c r="J75" s="28" t="s">
        <v>221</v>
      </c>
      <c r="K75" s="28" t="s">
        <v>221</v>
      </c>
      <c r="L75" s="28" t="s">
        <v>221</v>
      </c>
      <c r="M75" s="28" t="s">
        <v>221</v>
      </c>
      <c r="N75" s="144"/>
    </row>
    <row r="76" spans="2:14" ht="25.8" x14ac:dyDescent="0.5">
      <c r="B76" s="26">
        <v>71</v>
      </c>
      <c r="C76" s="27" t="s">
        <v>359</v>
      </c>
      <c r="D76" s="27" t="s">
        <v>360</v>
      </c>
      <c r="E76" s="28" t="s">
        <v>49</v>
      </c>
      <c r="F76" s="28" t="s">
        <v>49</v>
      </c>
      <c r="G76" s="28" t="s">
        <v>49</v>
      </c>
      <c r="H76" s="28" t="s">
        <v>49</v>
      </c>
      <c r="I76" s="28" t="s">
        <v>49</v>
      </c>
      <c r="J76" s="28" t="s">
        <v>221</v>
      </c>
      <c r="K76" s="28" t="s">
        <v>221</v>
      </c>
      <c r="L76" s="28" t="s">
        <v>49</v>
      </c>
      <c r="M76" s="28" t="s">
        <v>49</v>
      </c>
      <c r="N76" s="144"/>
    </row>
    <row r="77" spans="2:14" ht="25.8" x14ac:dyDescent="0.5">
      <c r="B77" s="29">
        <v>72</v>
      </c>
      <c r="C77" s="30" t="s">
        <v>361</v>
      </c>
      <c r="D77" s="30" t="s">
        <v>362</v>
      </c>
      <c r="E77" s="28" t="s">
        <v>49</v>
      </c>
      <c r="F77" s="28" t="s">
        <v>221</v>
      </c>
      <c r="G77" s="28" t="s">
        <v>221</v>
      </c>
      <c r="H77" s="28" t="s">
        <v>221</v>
      </c>
      <c r="I77" s="28" t="s">
        <v>221</v>
      </c>
      <c r="J77" s="28" t="s">
        <v>221</v>
      </c>
      <c r="K77" s="28" t="s">
        <v>221</v>
      </c>
      <c r="L77" s="28" t="s">
        <v>49</v>
      </c>
      <c r="M77" s="28" t="s">
        <v>49</v>
      </c>
      <c r="N77" s="144"/>
    </row>
    <row r="78" spans="2:14" ht="25.8" x14ac:dyDescent="0.5">
      <c r="B78" s="26">
        <v>73</v>
      </c>
      <c r="C78" s="27" t="s">
        <v>363</v>
      </c>
      <c r="D78" s="27" t="s">
        <v>364</v>
      </c>
      <c r="E78" s="28" t="s">
        <v>221</v>
      </c>
      <c r="F78" s="28" t="s">
        <v>49</v>
      </c>
      <c r="G78" s="28" t="s">
        <v>49</v>
      </c>
      <c r="H78" s="28" t="s">
        <v>49</v>
      </c>
      <c r="I78" s="28" t="s">
        <v>49</v>
      </c>
      <c r="J78" s="28" t="s">
        <v>49</v>
      </c>
      <c r="K78" s="28" t="s">
        <v>49</v>
      </c>
      <c r="L78" s="28" t="s">
        <v>49</v>
      </c>
      <c r="M78" s="28" t="s">
        <v>221</v>
      </c>
      <c r="N78" s="144"/>
    </row>
    <row r="79" spans="2:14" ht="25.8" x14ac:dyDescent="0.5">
      <c r="B79" s="29">
        <v>74</v>
      </c>
      <c r="C79" s="30" t="s">
        <v>365</v>
      </c>
      <c r="D79" s="30" t="s">
        <v>366</v>
      </c>
      <c r="E79" s="28" t="s">
        <v>49</v>
      </c>
      <c r="F79" s="28" t="s">
        <v>49</v>
      </c>
      <c r="G79" s="28" t="s">
        <v>221</v>
      </c>
      <c r="H79" s="28" t="s">
        <v>49</v>
      </c>
      <c r="I79" s="28" t="s">
        <v>49</v>
      </c>
      <c r="J79" s="28" t="s">
        <v>221</v>
      </c>
      <c r="K79" s="28" t="s">
        <v>49</v>
      </c>
      <c r="L79" s="28" t="s">
        <v>49</v>
      </c>
      <c r="M79" s="28" t="s">
        <v>49</v>
      </c>
      <c r="N79" s="144"/>
    </row>
    <row r="80" spans="2:14" ht="25.8" x14ac:dyDescent="0.5">
      <c r="B80" s="26">
        <v>75</v>
      </c>
      <c r="C80" s="27" t="s">
        <v>367</v>
      </c>
      <c r="D80" s="27" t="s">
        <v>368</v>
      </c>
      <c r="E80" s="28" t="s">
        <v>221</v>
      </c>
      <c r="F80" s="28" t="s">
        <v>49</v>
      </c>
      <c r="G80" s="28" t="s">
        <v>49</v>
      </c>
      <c r="H80" s="28" t="s">
        <v>49</v>
      </c>
      <c r="I80" s="28" t="s">
        <v>49</v>
      </c>
      <c r="J80" s="28" t="s">
        <v>49</v>
      </c>
      <c r="K80" s="28" t="s">
        <v>49</v>
      </c>
      <c r="L80" s="28" t="s">
        <v>49</v>
      </c>
      <c r="M80" s="28" t="s">
        <v>221</v>
      </c>
      <c r="N80" s="144"/>
    </row>
    <row r="81" spans="2:14" ht="25.8" x14ac:dyDescent="0.5">
      <c r="B81" s="29">
        <v>76</v>
      </c>
      <c r="C81" s="30" t="s">
        <v>369</v>
      </c>
      <c r="D81" s="30" t="s">
        <v>370</v>
      </c>
      <c r="E81" s="28" t="s">
        <v>49</v>
      </c>
      <c r="F81" s="28" t="s">
        <v>49</v>
      </c>
      <c r="G81" s="28" t="s">
        <v>49</v>
      </c>
      <c r="H81" s="28" t="s">
        <v>49</v>
      </c>
      <c r="I81" s="28" t="s">
        <v>49</v>
      </c>
      <c r="J81" s="28" t="s">
        <v>221</v>
      </c>
      <c r="K81" s="28" t="s">
        <v>49</v>
      </c>
      <c r="L81" s="28" t="s">
        <v>49</v>
      </c>
      <c r="M81" s="28" t="s">
        <v>49</v>
      </c>
      <c r="N81" s="144"/>
    </row>
    <row r="82" spans="2:14" ht="25.8" x14ac:dyDescent="0.5">
      <c r="B82" s="26">
        <v>77</v>
      </c>
      <c r="C82" s="27" t="s">
        <v>371</v>
      </c>
      <c r="D82" s="27"/>
      <c r="E82" s="28" t="s">
        <v>49</v>
      </c>
      <c r="F82" s="28" t="s">
        <v>49</v>
      </c>
      <c r="G82" s="28" t="s">
        <v>49</v>
      </c>
      <c r="H82" s="28" t="s">
        <v>49</v>
      </c>
      <c r="I82" s="28" t="s">
        <v>49</v>
      </c>
      <c r="J82" s="28" t="s">
        <v>49</v>
      </c>
      <c r="K82" s="28" t="s">
        <v>221</v>
      </c>
      <c r="L82" s="28" t="s">
        <v>49</v>
      </c>
      <c r="M82" s="28" t="s">
        <v>49</v>
      </c>
      <c r="N82" s="144"/>
    </row>
    <row r="83" spans="2:14" ht="25.8" x14ac:dyDescent="0.5">
      <c r="B83" s="29">
        <v>78</v>
      </c>
      <c r="C83" s="30" t="s">
        <v>372</v>
      </c>
      <c r="D83" s="30" t="s">
        <v>373</v>
      </c>
      <c r="E83" s="28" t="s">
        <v>49</v>
      </c>
      <c r="F83" s="28" t="s">
        <v>49</v>
      </c>
      <c r="G83" s="28" t="s">
        <v>49</v>
      </c>
      <c r="H83" s="28" t="s">
        <v>49</v>
      </c>
      <c r="I83" s="28" t="s">
        <v>49</v>
      </c>
      <c r="J83" s="28" t="s">
        <v>221</v>
      </c>
      <c r="K83" s="28" t="s">
        <v>49</v>
      </c>
      <c r="L83" s="28" t="s">
        <v>49</v>
      </c>
      <c r="M83" s="28" t="s">
        <v>49</v>
      </c>
      <c r="N83" s="144"/>
    </row>
    <row r="84" spans="2:14" ht="25.8" x14ac:dyDescent="0.5">
      <c r="B84" s="26">
        <v>79</v>
      </c>
      <c r="C84" s="27" t="s">
        <v>374</v>
      </c>
      <c r="D84" s="27" t="s">
        <v>375</v>
      </c>
      <c r="E84" s="28" t="s">
        <v>49</v>
      </c>
      <c r="F84" s="28" t="s">
        <v>49</v>
      </c>
      <c r="G84" s="28" t="s">
        <v>49</v>
      </c>
      <c r="H84" s="28" t="s">
        <v>49</v>
      </c>
      <c r="I84" s="28" t="s">
        <v>221</v>
      </c>
      <c r="J84" s="28" t="s">
        <v>221</v>
      </c>
      <c r="K84" s="28" t="s">
        <v>221</v>
      </c>
      <c r="L84" s="28" t="s">
        <v>49</v>
      </c>
      <c r="M84" s="28" t="s">
        <v>49</v>
      </c>
      <c r="N84" s="144"/>
    </row>
    <row r="85" spans="2:14" ht="25.8" x14ac:dyDescent="0.5">
      <c r="B85" s="29">
        <v>80</v>
      </c>
      <c r="C85" s="30" t="s">
        <v>376</v>
      </c>
      <c r="D85" s="30" t="s">
        <v>377</v>
      </c>
      <c r="E85" s="28" t="s">
        <v>49</v>
      </c>
      <c r="F85" s="28" t="s">
        <v>49</v>
      </c>
      <c r="G85" s="28" t="s">
        <v>221</v>
      </c>
      <c r="H85" s="28" t="s">
        <v>221</v>
      </c>
      <c r="I85" s="28" t="s">
        <v>49</v>
      </c>
      <c r="J85" s="28" t="s">
        <v>221</v>
      </c>
      <c r="K85" s="28" t="s">
        <v>49</v>
      </c>
      <c r="L85" s="28" t="s">
        <v>49</v>
      </c>
      <c r="M85" s="28" t="s">
        <v>49</v>
      </c>
      <c r="N85" s="144"/>
    </row>
    <row r="86" spans="2:14" ht="25.8" x14ac:dyDescent="0.5">
      <c r="B86" s="26">
        <v>81</v>
      </c>
      <c r="C86" s="27" t="s">
        <v>378</v>
      </c>
      <c r="D86" s="27" t="s">
        <v>379</v>
      </c>
      <c r="E86" s="28" t="s">
        <v>49</v>
      </c>
      <c r="F86" s="28" t="s">
        <v>49</v>
      </c>
      <c r="G86" s="28" t="s">
        <v>49</v>
      </c>
      <c r="H86" s="28" t="s">
        <v>49</v>
      </c>
      <c r="I86" s="28" t="s">
        <v>49</v>
      </c>
      <c r="J86" s="28" t="s">
        <v>221</v>
      </c>
      <c r="K86" s="28" t="s">
        <v>221</v>
      </c>
      <c r="L86" s="28" t="s">
        <v>49</v>
      </c>
      <c r="M86" s="28" t="s">
        <v>49</v>
      </c>
      <c r="N86" s="144"/>
    </row>
    <row r="87" spans="2:14" ht="25.8" x14ac:dyDescent="0.5">
      <c r="B87" s="29">
        <v>82</v>
      </c>
      <c r="C87" s="30" t="s">
        <v>380</v>
      </c>
      <c r="D87" s="30" t="s">
        <v>381</v>
      </c>
      <c r="E87" s="28" t="s">
        <v>49</v>
      </c>
      <c r="F87" s="28" t="s">
        <v>49</v>
      </c>
      <c r="G87" s="28" t="s">
        <v>221</v>
      </c>
      <c r="H87" s="28" t="s">
        <v>221</v>
      </c>
      <c r="I87" s="28" t="s">
        <v>49</v>
      </c>
      <c r="J87" s="28" t="s">
        <v>221</v>
      </c>
      <c r="K87" s="28" t="s">
        <v>221</v>
      </c>
      <c r="L87" s="28" t="s">
        <v>49</v>
      </c>
      <c r="M87" s="28" t="s">
        <v>49</v>
      </c>
      <c r="N87" s="144"/>
    </row>
    <row r="88" spans="2:14" ht="25.8" x14ac:dyDescent="0.5">
      <c r="B88" s="26">
        <v>83</v>
      </c>
      <c r="C88" s="27" t="s">
        <v>382</v>
      </c>
      <c r="D88" s="27" t="s">
        <v>383</v>
      </c>
      <c r="E88" s="28" t="s">
        <v>49</v>
      </c>
      <c r="F88" s="28" t="s">
        <v>49</v>
      </c>
      <c r="G88" s="28" t="s">
        <v>49</v>
      </c>
      <c r="H88" s="28" t="s">
        <v>49</v>
      </c>
      <c r="I88" s="28" t="s">
        <v>49</v>
      </c>
      <c r="J88" s="28" t="s">
        <v>49</v>
      </c>
      <c r="K88" s="28" t="s">
        <v>221</v>
      </c>
      <c r="L88" s="28" t="s">
        <v>49</v>
      </c>
      <c r="M88" s="28" t="s">
        <v>49</v>
      </c>
      <c r="N88" s="144"/>
    </row>
    <row r="89" spans="2:14" ht="25.8" x14ac:dyDescent="0.5">
      <c r="B89" s="29">
        <v>84</v>
      </c>
      <c r="C89" s="30" t="s">
        <v>384</v>
      </c>
      <c r="D89" s="30" t="s">
        <v>385</v>
      </c>
      <c r="E89" s="28" t="s">
        <v>49</v>
      </c>
      <c r="F89" s="28" t="s">
        <v>49</v>
      </c>
      <c r="G89" s="28" t="s">
        <v>221</v>
      </c>
      <c r="H89" s="28" t="s">
        <v>221</v>
      </c>
      <c r="I89" s="28" t="s">
        <v>221</v>
      </c>
      <c r="J89" s="28" t="s">
        <v>221</v>
      </c>
      <c r="K89" s="28" t="s">
        <v>221</v>
      </c>
      <c r="L89" s="28" t="s">
        <v>49</v>
      </c>
      <c r="M89" s="28" t="s">
        <v>49</v>
      </c>
      <c r="N89" s="144"/>
    </row>
    <row r="90" spans="2:14" ht="25.8" x14ac:dyDescent="0.5">
      <c r="B90" s="26">
        <v>85</v>
      </c>
      <c r="C90" s="27" t="s">
        <v>386</v>
      </c>
      <c r="D90" s="27" t="s">
        <v>387</v>
      </c>
      <c r="E90" s="28" t="s">
        <v>49</v>
      </c>
      <c r="F90" s="28" t="s">
        <v>49</v>
      </c>
      <c r="G90" s="28" t="s">
        <v>49</v>
      </c>
      <c r="H90" s="28" t="s">
        <v>49</v>
      </c>
      <c r="I90" s="28" t="s">
        <v>49</v>
      </c>
      <c r="J90" s="28" t="s">
        <v>221</v>
      </c>
      <c r="K90" s="28" t="s">
        <v>49</v>
      </c>
      <c r="L90" s="28" t="s">
        <v>49</v>
      </c>
      <c r="M90" s="28" t="s">
        <v>49</v>
      </c>
      <c r="N90" s="144"/>
    </row>
    <row r="91" spans="2:14" ht="25.8" x14ac:dyDescent="0.5">
      <c r="B91" s="29">
        <v>86</v>
      </c>
      <c r="C91" s="30" t="s">
        <v>388</v>
      </c>
      <c r="D91" s="30" t="s">
        <v>389</v>
      </c>
      <c r="E91" s="28" t="s">
        <v>49</v>
      </c>
      <c r="F91" s="28" t="s">
        <v>49</v>
      </c>
      <c r="G91" s="28" t="s">
        <v>221</v>
      </c>
      <c r="H91" s="28" t="s">
        <v>221</v>
      </c>
      <c r="I91" s="28" t="s">
        <v>221</v>
      </c>
      <c r="J91" s="28" t="s">
        <v>221</v>
      </c>
      <c r="K91" s="28" t="s">
        <v>221</v>
      </c>
      <c r="L91" s="28" t="s">
        <v>221</v>
      </c>
      <c r="M91" s="28" t="s">
        <v>49</v>
      </c>
      <c r="N91" s="144"/>
    </row>
    <row r="92" spans="2:14" ht="25.8" x14ac:dyDescent="0.5">
      <c r="B92" s="26">
        <v>87</v>
      </c>
      <c r="C92" s="27" t="s">
        <v>390</v>
      </c>
      <c r="D92" s="27" t="s">
        <v>391</v>
      </c>
      <c r="E92" s="28" t="s">
        <v>49</v>
      </c>
      <c r="F92" s="28" t="s">
        <v>49</v>
      </c>
      <c r="G92" s="28" t="s">
        <v>49</v>
      </c>
      <c r="H92" s="28" t="s">
        <v>49</v>
      </c>
      <c r="I92" s="28" t="s">
        <v>49</v>
      </c>
      <c r="J92" s="28" t="s">
        <v>221</v>
      </c>
      <c r="K92" s="28" t="s">
        <v>221</v>
      </c>
      <c r="L92" s="28" t="s">
        <v>221</v>
      </c>
      <c r="M92" s="28" t="s">
        <v>49</v>
      </c>
      <c r="N92" s="144"/>
    </row>
    <row r="93" spans="2:14" ht="25.8" x14ac:dyDescent="0.5">
      <c r="B93" s="29">
        <v>88</v>
      </c>
      <c r="C93" s="30" t="s">
        <v>392</v>
      </c>
      <c r="D93" s="30" t="s">
        <v>393</v>
      </c>
      <c r="E93" s="28" t="s">
        <v>49</v>
      </c>
      <c r="F93" s="28" t="s">
        <v>49</v>
      </c>
      <c r="G93" s="28" t="s">
        <v>221</v>
      </c>
      <c r="H93" s="28" t="s">
        <v>221</v>
      </c>
      <c r="I93" s="28" t="s">
        <v>49</v>
      </c>
      <c r="J93" s="28" t="s">
        <v>221</v>
      </c>
      <c r="K93" s="28" t="s">
        <v>221</v>
      </c>
      <c r="L93" s="28" t="s">
        <v>49</v>
      </c>
      <c r="M93" s="28" t="s">
        <v>49</v>
      </c>
      <c r="N93" s="144"/>
    </row>
    <row r="94" spans="2:14" ht="25.8" x14ac:dyDescent="0.5">
      <c r="B94" s="26">
        <v>89</v>
      </c>
      <c r="C94" s="27" t="s">
        <v>394</v>
      </c>
      <c r="D94" s="27" t="s">
        <v>395</v>
      </c>
      <c r="E94" s="28" t="s">
        <v>49</v>
      </c>
      <c r="F94" s="28" t="s">
        <v>221</v>
      </c>
      <c r="G94" s="28" t="s">
        <v>49</v>
      </c>
      <c r="H94" s="28" t="s">
        <v>221</v>
      </c>
      <c r="I94" s="28" t="s">
        <v>49</v>
      </c>
      <c r="J94" s="28" t="s">
        <v>221</v>
      </c>
      <c r="K94" s="28" t="s">
        <v>221</v>
      </c>
      <c r="L94" s="28" t="s">
        <v>221</v>
      </c>
      <c r="M94" s="28" t="s">
        <v>221</v>
      </c>
      <c r="N94" s="144"/>
    </row>
    <row r="95" spans="2:14" ht="25.8" x14ac:dyDescent="0.5">
      <c r="B95" s="29">
        <v>90</v>
      </c>
      <c r="C95" s="30" t="s">
        <v>396</v>
      </c>
      <c r="D95" s="30" t="s">
        <v>397</v>
      </c>
      <c r="E95" s="28" t="s">
        <v>49</v>
      </c>
      <c r="F95" s="28" t="s">
        <v>49</v>
      </c>
      <c r="G95" s="28" t="s">
        <v>221</v>
      </c>
      <c r="H95" s="28" t="s">
        <v>221</v>
      </c>
      <c r="I95" s="28" t="s">
        <v>49</v>
      </c>
      <c r="J95" s="28" t="s">
        <v>221</v>
      </c>
      <c r="K95" s="28" t="s">
        <v>221</v>
      </c>
      <c r="L95" s="28" t="s">
        <v>49</v>
      </c>
      <c r="M95" s="28" t="s">
        <v>49</v>
      </c>
      <c r="N95" s="144"/>
    </row>
    <row r="96" spans="2:14" ht="25.8" x14ac:dyDescent="0.5">
      <c r="B96" s="26">
        <v>91</v>
      </c>
      <c r="C96" s="27" t="s">
        <v>398</v>
      </c>
      <c r="D96" s="27" t="s">
        <v>399</v>
      </c>
      <c r="E96" s="28" t="s">
        <v>221</v>
      </c>
      <c r="F96" s="28" t="s">
        <v>49</v>
      </c>
      <c r="G96" s="28" t="s">
        <v>49</v>
      </c>
      <c r="H96" s="28" t="s">
        <v>49</v>
      </c>
      <c r="I96" s="28" t="s">
        <v>49</v>
      </c>
      <c r="J96" s="28" t="s">
        <v>49</v>
      </c>
      <c r="K96" s="28" t="s">
        <v>49</v>
      </c>
      <c r="L96" s="28" t="s">
        <v>49</v>
      </c>
      <c r="M96" s="28" t="s">
        <v>221</v>
      </c>
      <c r="N96" s="144"/>
    </row>
    <row r="97" spans="2:14" ht="25.8" x14ac:dyDescent="0.5">
      <c r="B97" s="29">
        <v>92</v>
      </c>
      <c r="C97" s="30" t="s">
        <v>400</v>
      </c>
      <c r="D97" s="30" t="s">
        <v>401</v>
      </c>
      <c r="E97" s="28" t="s">
        <v>49</v>
      </c>
      <c r="F97" s="28" t="s">
        <v>49</v>
      </c>
      <c r="G97" s="28" t="s">
        <v>49</v>
      </c>
      <c r="H97" s="28" t="s">
        <v>49</v>
      </c>
      <c r="I97" s="28" t="s">
        <v>49</v>
      </c>
      <c r="J97" s="28" t="s">
        <v>49</v>
      </c>
      <c r="K97" s="28" t="s">
        <v>221</v>
      </c>
      <c r="L97" s="28" t="s">
        <v>49</v>
      </c>
      <c r="M97" s="28" t="s">
        <v>49</v>
      </c>
      <c r="N97" s="144"/>
    </row>
    <row r="98" spans="2:14" ht="25.8" x14ac:dyDescent="0.5">
      <c r="B98" s="26">
        <v>93</v>
      </c>
      <c r="C98" s="27" t="s">
        <v>402</v>
      </c>
      <c r="D98" s="27" t="s">
        <v>403</v>
      </c>
      <c r="E98" s="28" t="s">
        <v>49</v>
      </c>
      <c r="F98" s="28" t="s">
        <v>49</v>
      </c>
      <c r="G98" s="28" t="s">
        <v>49</v>
      </c>
      <c r="H98" s="28" t="s">
        <v>49</v>
      </c>
      <c r="I98" s="28" t="s">
        <v>49</v>
      </c>
      <c r="J98" s="28" t="s">
        <v>49</v>
      </c>
      <c r="K98" s="28" t="s">
        <v>221</v>
      </c>
      <c r="L98" s="28" t="s">
        <v>49</v>
      </c>
      <c r="M98" s="28" t="s">
        <v>49</v>
      </c>
      <c r="N98" s="144"/>
    </row>
    <row r="99" spans="2:14" ht="25.8" x14ac:dyDescent="0.5">
      <c r="B99" s="29">
        <v>94</v>
      </c>
      <c r="C99" s="30" t="s">
        <v>404</v>
      </c>
      <c r="D99" s="30" t="s">
        <v>405</v>
      </c>
      <c r="E99" s="28" t="s">
        <v>49</v>
      </c>
      <c r="F99" s="28" t="s">
        <v>49</v>
      </c>
      <c r="G99" s="28" t="s">
        <v>49</v>
      </c>
      <c r="H99" s="28" t="s">
        <v>49</v>
      </c>
      <c r="I99" s="28" t="s">
        <v>49</v>
      </c>
      <c r="J99" s="28" t="s">
        <v>221</v>
      </c>
      <c r="K99" s="28" t="s">
        <v>221</v>
      </c>
      <c r="L99" s="28" t="s">
        <v>49</v>
      </c>
      <c r="M99" s="28" t="s">
        <v>49</v>
      </c>
      <c r="N99" s="144"/>
    </row>
    <row r="100" spans="2:14" ht="25.8" x14ac:dyDescent="0.5">
      <c r="B100" s="26">
        <v>95</v>
      </c>
      <c r="C100" s="27" t="s">
        <v>406</v>
      </c>
      <c r="D100" s="27" t="s">
        <v>407</v>
      </c>
      <c r="E100" s="28" t="s">
        <v>49</v>
      </c>
      <c r="F100" s="28" t="s">
        <v>49</v>
      </c>
      <c r="G100" s="28" t="s">
        <v>221</v>
      </c>
      <c r="H100" s="28" t="s">
        <v>221</v>
      </c>
      <c r="I100" s="28" t="s">
        <v>49</v>
      </c>
      <c r="J100" s="28" t="s">
        <v>221</v>
      </c>
      <c r="K100" s="28" t="s">
        <v>221</v>
      </c>
      <c r="L100" s="28" t="s">
        <v>49</v>
      </c>
      <c r="M100" s="28" t="s">
        <v>49</v>
      </c>
      <c r="N100" s="144"/>
    </row>
    <row r="101" spans="2:14" ht="25.8" x14ac:dyDescent="0.5">
      <c r="B101" s="29">
        <v>96</v>
      </c>
      <c r="C101" s="30" t="s">
        <v>408</v>
      </c>
      <c r="D101" s="30" t="s">
        <v>409</v>
      </c>
      <c r="E101" s="28" t="s">
        <v>49</v>
      </c>
      <c r="F101" s="28" t="s">
        <v>49</v>
      </c>
      <c r="G101" s="28" t="s">
        <v>221</v>
      </c>
      <c r="H101" s="28" t="s">
        <v>49</v>
      </c>
      <c r="I101" s="28" t="s">
        <v>49</v>
      </c>
      <c r="J101" s="28" t="s">
        <v>221</v>
      </c>
      <c r="K101" s="28" t="s">
        <v>49</v>
      </c>
      <c r="L101" s="28" t="s">
        <v>49</v>
      </c>
      <c r="M101" s="28" t="s">
        <v>49</v>
      </c>
      <c r="N101" s="144"/>
    </row>
    <row r="102" spans="2:14" ht="25.8" x14ac:dyDescent="0.5">
      <c r="B102" s="26">
        <v>97</v>
      </c>
      <c r="C102" s="27" t="s">
        <v>410</v>
      </c>
      <c r="D102" s="27" t="s">
        <v>411</v>
      </c>
      <c r="E102" s="28" t="s">
        <v>49</v>
      </c>
      <c r="F102" s="28" t="s">
        <v>49</v>
      </c>
      <c r="G102" s="28" t="s">
        <v>49</v>
      </c>
      <c r="H102" s="28" t="s">
        <v>49</v>
      </c>
      <c r="I102" s="28" t="s">
        <v>49</v>
      </c>
      <c r="J102" s="28" t="s">
        <v>221</v>
      </c>
      <c r="K102" s="28" t="s">
        <v>49</v>
      </c>
      <c r="L102" s="28" t="s">
        <v>49</v>
      </c>
      <c r="M102" s="28" t="s">
        <v>221</v>
      </c>
      <c r="N102" s="144"/>
    </row>
    <row r="103" spans="2:14" ht="25.8" x14ac:dyDescent="0.5">
      <c r="B103" s="29">
        <v>98</v>
      </c>
      <c r="C103" s="30" t="s">
        <v>412</v>
      </c>
      <c r="D103" s="30" t="s">
        <v>413</v>
      </c>
      <c r="E103" s="28" t="s">
        <v>49</v>
      </c>
      <c r="F103" s="28" t="s">
        <v>49</v>
      </c>
      <c r="G103" s="28" t="s">
        <v>49</v>
      </c>
      <c r="H103" s="28" t="s">
        <v>49</v>
      </c>
      <c r="I103" s="28" t="s">
        <v>49</v>
      </c>
      <c r="J103" s="28" t="s">
        <v>49</v>
      </c>
      <c r="K103" s="28" t="s">
        <v>221</v>
      </c>
      <c r="L103" s="28" t="s">
        <v>49</v>
      </c>
      <c r="M103" s="28" t="s">
        <v>49</v>
      </c>
      <c r="N103" s="144"/>
    </row>
    <row r="104" spans="2:14" ht="25.8" x14ac:dyDescent="0.5">
      <c r="B104" s="26">
        <v>99</v>
      </c>
      <c r="C104" s="27" t="s">
        <v>414</v>
      </c>
      <c r="D104" s="27" t="s">
        <v>415</v>
      </c>
      <c r="E104" s="28" t="s">
        <v>221</v>
      </c>
      <c r="F104" s="28" t="s">
        <v>49</v>
      </c>
      <c r="G104" s="28" t="s">
        <v>221</v>
      </c>
      <c r="H104" s="28" t="s">
        <v>49</v>
      </c>
      <c r="I104" s="28" t="s">
        <v>49</v>
      </c>
      <c r="J104" s="28" t="s">
        <v>221</v>
      </c>
      <c r="K104" s="28" t="s">
        <v>49</v>
      </c>
      <c r="L104" s="28" t="s">
        <v>49</v>
      </c>
      <c r="M104" s="28" t="s">
        <v>221</v>
      </c>
      <c r="N104" s="144"/>
    </row>
    <row r="105" spans="2:14" ht="25.8" x14ac:dyDescent="0.5">
      <c r="B105" s="29">
        <v>100</v>
      </c>
      <c r="C105" s="30" t="s">
        <v>416</v>
      </c>
      <c r="D105" s="30" t="s">
        <v>417</v>
      </c>
      <c r="E105" s="28" t="s">
        <v>49</v>
      </c>
      <c r="F105" s="28" t="s">
        <v>49</v>
      </c>
      <c r="G105" s="28" t="s">
        <v>49</v>
      </c>
      <c r="H105" s="28" t="s">
        <v>221</v>
      </c>
      <c r="I105" s="28" t="s">
        <v>49</v>
      </c>
      <c r="J105" s="28" t="s">
        <v>221</v>
      </c>
      <c r="K105" s="28" t="s">
        <v>221</v>
      </c>
      <c r="L105" s="28" t="s">
        <v>49</v>
      </c>
      <c r="M105" s="28" t="s">
        <v>49</v>
      </c>
      <c r="N105" s="144"/>
    </row>
    <row r="106" spans="2:14" ht="25.8" x14ac:dyDescent="0.5">
      <c r="B106" s="26">
        <v>101</v>
      </c>
      <c r="C106" s="27" t="s">
        <v>418</v>
      </c>
      <c r="D106" s="27" t="s">
        <v>419</v>
      </c>
      <c r="E106" s="28" t="s">
        <v>49</v>
      </c>
      <c r="F106" s="28" t="s">
        <v>49</v>
      </c>
      <c r="G106" s="28" t="s">
        <v>221</v>
      </c>
      <c r="H106" s="28" t="s">
        <v>221</v>
      </c>
      <c r="I106" s="28" t="s">
        <v>49</v>
      </c>
      <c r="J106" s="28" t="s">
        <v>221</v>
      </c>
      <c r="K106" s="28" t="s">
        <v>221</v>
      </c>
      <c r="L106" s="28" t="s">
        <v>49</v>
      </c>
      <c r="M106" s="28" t="s">
        <v>49</v>
      </c>
      <c r="N106" s="144"/>
    </row>
    <row r="107" spans="2:14" ht="25.8" x14ac:dyDescent="0.5">
      <c r="B107" s="29">
        <v>102</v>
      </c>
      <c r="C107" s="30" t="s">
        <v>420</v>
      </c>
      <c r="D107" s="30" t="s">
        <v>421</v>
      </c>
      <c r="E107" s="28" t="s">
        <v>49</v>
      </c>
      <c r="F107" s="28" t="s">
        <v>49</v>
      </c>
      <c r="G107" s="28" t="s">
        <v>49</v>
      </c>
      <c r="H107" s="28" t="s">
        <v>49</v>
      </c>
      <c r="I107" s="28" t="s">
        <v>221</v>
      </c>
      <c r="J107" s="28" t="s">
        <v>49</v>
      </c>
      <c r="K107" s="28" t="s">
        <v>49</v>
      </c>
      <c r="L107" s="28" t="s">
        <v>49</v>
      </c>
      <c r="M107" s="28" t="s">
        <v>49</v>
      </c>
      <c r="N107" s="144"/>
    </row>
    <row r="108" spans="2:14" ht="25.8" x14ac:dyDescent="0.5">
      <c r="B108" s="26">
        <v>103</v>
      </c>
      <c r="C108" s="27" t="s">
        <v>422</v>
      </c>
      <c r="D108" s="27" t="s">
        <v>423</v>
      </c>
      <c r="E108" s="28" t="s">
        <v>49</v>
      </c>
      <c r="F108" s="28" t="s">
        <v>49</v>
      </c>
      <c r="G108" s="28" t="s">
        <v>49</v>
      </c>
      <c r="H108" s="28" t="s">
        <v>49</v>
      </c>
      <c r="I108" s="28" t="s">
        <v>49</v>
      </c>
      <c r="J108" s="28" t="s">
        <v>221</v>
      </c>
      <c r="K108" s="28" t="s">
        <v>221</v>
      </c>
      <c r="L108" s="28" t="s">
        <v>49</v>
      </c>
      <c r="M108" s="28" t="s">
        <v>49</v>
      </c>
      <c r="N108" s="144"/>
    </row>
    <row r="109" spans="2:14" ht="25.8" x14ac:dyDescent="0.5">
      <c r="B109" s="29">
        <v>104</v>
      </c>
      <c r="C109" s="30" t="s">
        <v>424</v>
      </c>
      <c r="D109" s="30" t="s">
        <v>425</v>
      </c>
      <c r="E109" s="28" t="s">
        <v>49</v>
      </c>
      <c r="F109" s="28" t="s">
        <v>49</v>
      </c>
      <c r="G109" s="28" t="s">
        <v>49</v>
      </c>
      <c r="H109" s="28" t="s">
        <v>49</v>
      </c>
      <c r="I109" s="28" t="s">
        <v>49</v>
      </c>
      <c r="J109" s="28" t="s">
        <v>221</v>
      </c>
      <c r="K109" s="28" t="s">
        <v>221</v>
      </c>
      <c r="L109" s="28" t="s">
        <v>49</v>
      </c>
      <c r="M109" s="28" t="s">
        <v>49</v>
      </c>
      <c r="N109" s="144"/>
    </row>
    <row r="110" spans="2:14" ht="25.8" x14ac:dyDescent="0.5">
      <c r="B110" s="26">
        <v>105</v>
      </c>
      <c r="C110" s="27" t="s">
        <v>426</v>
      </c>
      <c r="D110" s="27" t="s">
        <v>427</v>
      </c>
      <c r="E110" s="28" t="s">
        <v>221</v>
      </c>
      <c r="F110" s="28" t="s">
        <v>49</v>
      </c>
      <c r="G110" s="28" t="s">
        <v>221</v>
      </c>
      <c r="H110" s="28" t="s">
        <v>49</v>
      </c>
      <c r="I110" s="28" t="s">
        <v>49</v>
      </c>
      <c r="J110" s="28" t="s">
        <v>221</v>
      </c>
      <c r="K110" s="28" t="s">
        <v>49</v>
      </c>
      <c r="L110" s="28" t="s">
        <v>49</v>
      </c>
      <c r="M110" s="28" t="s">
        <v>221</v>
      </c>
      <c r="N110" s="144"/>
    </row>
    <row r="111" spans="2:14" ht="25.8" x14ac:dyDescent="0.5">
      <c r="B111" s="29">
        <v>106</v>
      </c>
      <c r="C111" s="30" t="s">
        <v>428</v>
      </c>
      <c r="D111" s="30" t="s">
        <v>429</v>
      </c>
      <c r="E111" s="28" t="s">
        <v>49</v>
      </c>
      <c r="F111" s="28" t="s">
        <v>49</v>
      </c>
      <c r="G111" s="28" t="s">
        <v>49</v>
      </c>
      <c r="H111" s="28" t="s">
        <v>49</v>
      </c>
      <c r="I111" s="28" t="s">
        <v>49</v>
      </c>
      <c r="J111" s="28" t="s">
        <v>221</v>
      </c>
      <c r="K111" s="28" t="s">
        <v>49</v>
      </c>
      <c r="L111" s="28" t="s">
        <v>49</v>
      </c>
      <c r="M111" s="28" t="s">
        <v>49</v>
      </c>
      <c r="N111" s="144"/>
    </row>
    <row r="112" spans="2:14" ht="25.8" x14ac:dyDescent="0.5">
      <c r="B112" s="26">
        <v>107</v>
      </c>
      <c r="C112" s="27" t="s">
        <v>430</v>
      </c>
      <c r="D112" s="27" t="s">
        <v>431</v>
      </c>
      <c r="E112" s="28" t="s">
        <v>49</v>
      </c>
      <c r="F112" s="28" t="s">
        <v>49</v>
      </c>
      <c r="G112" s="28" t="s">
        <v>49</v>
      </c>
      <c r="H112" s="28" t="s">
        <v>221</v>
      </c>
      <c r="I112" s="28" t="s">
        <v>221</v>
      </c>
      <c r="J112" s="28" t="s">
        <v>49</v>
      </c>
      <c r="K112" s="28" t="s">
        <v>221</v>
      </c>
      <c r="L112" s="28" t="s">
        <v>49</v>
      </c>
      <c r="M112" s="28" t="s">
        <v>49</v>
      </c>
      <c r="N112" s="144"/>
    </row>
    <row r="113" spans="2:14" ht="25.8" x14ac:dyDescent="0.5">
      <c r="B113" s="29">
        <v>108</v>
      </c>
      <c r="C113" s="30" t="s">
        <v>432</v>
      </c>
      <c r="D113" s="30" t="s">
        <v>433</v>
      </c>
      <c r="E113" s="28" t="s">
        <v>49</v>
      </c>
      <c r="F113" s="28" t="s">
        <v>49</v>
      </c>
      <c r="G113" s="28" t="s">
        <v>221</v>
      </c>
      <c r="H113" s="28" t="s">
        <v>49</v>
      </c>
      <c r="I113" s="28" t="s">
        <v>49</v>
      </c>
      <c r="J113" s="28" t="s">
        <v>221</v>
      </c>
      <c r="K113" s="28" t="s">
        <v>49</v>
      </c>
      <c r="L113" s="28" t="s">
        <v>49</v>
      </c>
      <c r="M113" s="28" t="s">
        <v>49</v>
      </c>
      <c r="N113" s="144"/>
    </row>
    <row r="114" spans="2:14" ht="25.8" x14ac:dyDescent="0.5">
      <c r="B114" s="26">
        <v>109</v>
      </c>
      <c r="C114" s="27" t="s">
        <v>434</v>
      </c>
      <c r="D114" s="27" t="s">
        <v>435</v>
      </c>
      <c r="E114" s="28" t="s">
        <v>49</v>
      </c>
      <c r="F114" s="28" t="s">
        <v>49</v>
      </c>
      <c r="G114" s="28" t="s">
        <v>49</v>
      </c>
      <c r="H114" s="28" t="s">
        <v>49</v>
      </c>
      <c r="I114" s="28" t="s">
        <v>49</v>
      </c>
      <c r="J114" s="28" t="s">
        <v>221</v>
      </c>
      <c r="K114" s="28" t="s">
        <v>221</v>
      </c>
      <c r="L114" s="28" t="s">
        <v>49</v>
      </c>
      <c r="M114" s="28" t="s">
        <v>49</v>
      </c>
      <c r="N114" s="144"/>
    </row>
    <row r="115" spans="2:14" ht="25.8" x14ac:dyDescent="0.5">
      <c r="B115" s="29">
        <v>110</v>
      </c>
      <c r="C115" s="30" t="s">
        <v>436</v>
      </c>
      <c r="D115" s="30" t="s">
        <v>437</v>
      </c>
      <c r="E115" s="28" t="s">
        <v>49</v>
      </c>
      <c r="F115" s="28" t="s">
        <v>49</v>
      </c>
      <c r="G115" s="28" t="s">
        <v>221</v>
      </c>
      <c r="H115" s="28" t="s">
        <v>49</v>
      </c>
      <c r="I115" s="28" t="s">
        <v>49</v>
      </c>
      <c r="J115" s="28" t="s">
        <v>221</v>
      </c>
      <c r="K115" s="28" t="s">
        <v>49</v>
      </c>
      <c r="L115" s="28" t="s">
        <v>49</v>
      </c>
      <c r="M115" s="28" t="s">
        <v>49</v>
      </c>
      <c r="N115" s="144"/>
    </row>
    <row r="116" spans="2:14" ht="25.8" x14ac:dyDescent="0.5">
      <c r="B116" s="26">
        <v>111</v>
      </c>
      <c r="C116" s="27" t="s">
        <v>438</v>
      </c>
      <c r="D116" s="27" t="s">
        <v>439</v>
      </c>
      <c r="E116" s="28" t="s">
        <v>49</v>
      </c>
      <c r="F116" s="28" t="s">
        <v>49</v>
      </c>
      <c r="G116" s="28" t="s">
        <v>221</v>
      </c>
      <c r="H116" s="28" t="s">
        <v>221</v>
      </c>
      <c r="I116" s="28" t="s">
        <v>49</v>
      </c>
      <c r="J116" s="28" t="s">
        <v>221</v>
      </c>
      <c r="K116" s="28" t="s">
        <v>49</v>
      </c>
      <c r="L116" s="28" t="s">
        <v>49</v>
      </c>
      <c r="M116" s="28" t="s">
        <v>221</v>
      </c>
      <c r="N116" s="144"/>
    </row>
    <row r="117" spans="2:14" ht="25.8" x14ac:dyDescent="0.5">
      <c r="B117" s="29">
        <v>112</v>
      </c>
      <c r="C117" s="30" t="s">
        <v>440</v>
      </c>
      <c r="D117" s="30" t="s">
        <v>441</v>
      </c>
      <c r="E117" s="28" t="s">
        <v>49</v>
      </c>
      <c r="F117" s="28" t="s">
        <v>49</v>
      </c>
      <c r="G117" s="28" t="s">
        <v>49</v>
      </c>
      <c r="H117" s="28" t="s">
        <v>49</v>
      </c>
      <c r="I117" s="28" t="s">
        <v>49</v>
      </c>
      <c r="J117" s="28" t="s">
        <v>221</v>
      </c>
      <c r="K117" s="28" t="s">
        <v>221</v>
      </c>
      <c r="L117" s="28" t="s">
        <v>49</v>
      </c>
      <c r="M117" s="28" t="s">
        <v>49</v>
      </c>
      <c r="N117" s="144"/>
    </row>
    <row r="118" spans="2:14" ht="25.8" x14ac:dyDescent="0.5">
      <c r="B118" s="26">
        <v>113</v>
      </c>
      <c r="C118" s="27" t="s">
        <v>442</v>
      </c>
      <c r="D118" s="27" t="s">
        <v>443</v>
      </c>
      <c r="E118" s="28" t="s">
        <v>49</v>
      </c>
      <c r="F118" s="28" t="s">
        <v>49</v>
      </c>
      <c r="G118" s="28" t="s">
        <v>221</v>
      </c>
      <c r="H118" s="28" t="s">
        <v>221</v>
      </c>
      <c r="I118" s="28" t="s">
        <v>49</v>
      </c>
      <c r="J118" s="28" t="s">
        <v>221</v>
      </c>
      <c r="K118" s="28" t="s">
        <v>221</v>
      </c>
      <c r="L118" s="28" t="s">
        <v>49</v>
      </c>
      <c r="M118" s="28" t="s">
        <v>49</v>
      </c>
      <c r="N118" s="144"/>
    </row>
    <row r="119" spans="2:14" ht="25.8" x14ac:dyDescent="0.5">
      <c r="B119" s="29">
        <v>114</v>
      </c>
      <c r="C119" s="30" t="s">
        <v>444</v>
      </c>
      <c r="D119" s="30" t="s">
        <v>445</v>
      </c>
      <c r="E119" s="28" t="s">
        <v>49</v>
      </c>
      <c r="F119" s="28" t="s">
        <v>49</v>
      </c>
      <c r="G119" s="28" t="s">
        <v>221</v>
      </c>
      <c r="H119" s="28" t="s">
        <v>49</v>
      </c>
      <c r="I119" s="28" t="s">
        <v>49</v>
      </c>
      <c r="J119" s="28" t="s">
        <v>221</v>
      </c>
      <c r="K119" s="28" t="s">
        <v>49</v>
      </c>
      <c r="L119" s="28" t="s">
        <v>49</v>
      </c>
      <c r="M119" s="28" t="s">
        <v>49</v>
      </c>
      <c r="N119" s="144"/>
    </row>
    <row r="120" spans="2:14" ht="25.8" x14ac:dyDescent="0.5">
      <c r="B120" s="26">
        <v>115</v>
      </c>
      <c r="C120" s="27" t="s">
        <v>446</v>
      </c>
      <c r="D120" s="27" t="s">
        <v>447</v>
      </c>
      <c r="E120" s="28" t="s">
        <v>49</v>
      </c>
      <c r="F120" s="28" t="s">
        <v>49</v>
      </c>
      <c r="G120" s="28" t="s">
        <v>49</v>
      </c>
      <c r="H120" s="28" t="s">
        <v>49</v>
      </c>
      <c r="I120" s="28" t="s">
        <v>49</v>
      </c>
      <c r="J120" s="28" t="s">
        <v>221</v>
      </c>
      <c r="K120" s="28" t="s">
        <v>221</v>
      </c>
      <c r="L120" s="28" t="s">
        <v>49</v>
      </c>
      <c r="M120" s="28" t="s">
        <v>49</v>
      </c>
      <c r="N120" s="144"/>
    </row>
    <row r="121" spans="2:14" ht="25.8" x14ac:dyDescent="0.5">
      <c r="B121" s="29">
        <v>116</v>
      </c>
      <c r="C121" s="30" t="s">
        <v>448</v>
      </c>
      <c r="D121" s="30" t="s">
        <v>449</v>
      </c>
      <c r="E121" s="28" t="s">
        <v>49</v>
      </c>
      <c r="F121" s="28" t="s">
        <v>49</v>
      </c>
      <c r="G121" s="28" t="s">
        <v>49</v>
      </c>
      <c r="H121" s="28" t="s">
        <v>49</v>
      </c>
      <c r="I121" s="28" t="s">
        <v>49</v>
      </c>
      <c r="J121" s="28" t="s">
        <v>221</v>
      </c>
      <c r="K121" s="28" t="s">
        <v>49</v>
      </c>
      <c r="L121" s="28" t="s">
        <v>49</v>
      </c>
      <c r="M121" s="28" t="s">
        <v>49</v>
      </c>
      <c r="N121" s="144"/>
    </row>
    <row r="122" spans="2:14" ht="25.8" x14ac:dyDescent="0.5">
      <c r="B122" s="26">
        <v>117</v>
      </c>
      <c r="C122" s="27" t="s">
        <v>450</v>
      </c>
      <c r="D122" s="27" t="s">
        <v>451</v>
      </c>
      <c r="E122" s="28" t="s">
        <v>49</v>
      </c>
      <c r="F122" s="28" t="s">
        <v>49</v>
      </c>
      <c r="G122" s="28" t="s">
        <v>221</v>
      </c>
      <c r="H122" s="28" t="s">
        <v>221</v>
      </c>
      <c r="I122" s="28" t="s">
        <v>49</v>
      </c>
      <c r="J122" s="28" t="s">
        <v>49</v>
      </c>
      <c r="K122" s="28" t="s">
        <v>221</v>
      </c>
      <c r="L122" s="28" t="s">
        <v>49</v>
      </c>
      <c r="M122" s="28" t="s">
        <v>49</v>
      </c>
      <c r="N122" s="144"/>
    </row>
    <row r="123" spans="2:14" ht="25.8" x14ac:dyDescent="0.5">
      <c r="B123" s="29">
        <v>118</v>
      </c>
      <c r="C123" s="30" t="s">
        <v>452</v>
      </c>
      <c r="D123" s="30" t="s">
        <v>453</v>
      </c>
      <c r="E123" s="28" t="s">
        <v>49</v>
      </c>
      <c r="F123" s="28" t="s">
        <v>221</v>
      </c>
      <c r="G123" s="28" t="s">
        <v>221</v>
      </c>
      <c r="H123" s="28" t="s">
        <v>221</v>
      </c>
      <c r="I123" s="28" t="s">
        <v>221</v>
      </c>
      <c r="J123" s="28" t="s">
        <v>49</v>
      </c>
      <c r="K123" s="28" t="s">
        <v>49</v>
      </c>
      <c r="L123" s="28" t="s">
        <v>49</v>
      </c>
      <c r="M123" s="28" t="s">
        <v>49</v>
      </c>
      <c r="N123" s="144"/>
    </row>
    <row r="124" spans="2:14" ht="25.8" x14ac:dyDescent="0.5">
      <c r="B124" s="26">
        <v>119</v>
      </c>
      <c r="C124" s="27" t="s">
        <v>454</v>
      </c>
      <c r="D124" s="27" t="s">
        <v>455</v>
      </c>
      <c r="E124" s="28" t="s">
        <v>49</v>
      </c>
      <c r="F124" s="28" t="s">
        <v>49</v>
      </c>
      <c r="G124" s="28" t="s">
        <v>221</v>
      </c>
      <c r="H124" s="28" t="s">
        <v>221</v>
      </c>
      <c r="I124" s="28" t="s">
        <v>49</v>
      </c>
      <c r="J124" s="28" t="s">
        <v>49</v>
      </c>
      <c r="K124" s="28" t="s">
        <v>49</v>
      </c>
      <c r="L124" s="28" t="s">
        <v>49</v>
      </c>
      <c r="M124" s="28" t="s">
        <v>49</v>
      </c>
      <c r="N124" s="144"/>
    </row>
    <row r="125" spans="2:14" ht="25.8" x14ac:dyDescent="0.5">
      <c r="B125" s="29">
        <v>120</v>
      </c>
      <c r="C125" s="30" t="s">
        <v>456</v>
      </c>
      <c r="D125" s="30" t="s">
        <v>457</v>
      </c>
      <c r="E125" s="28" t="s">
        <v>49</v>
      </c>
      <c r="F125" s="28" t="s">
        <v>49</v>
      </c>
      <c r="G125" s="28" t="s">
        <v>49</v>
      </c>
      <c r="H125" s="28" t="s">
        <v>221</v>
      </c>
      <c r="I125" s="28" t="s">
        <v>221</v>
      </c>
      <c r="J125" s="28" t="s">
        <v>49</v>
      </c>
      <c r="K125" s="28" t="s">
        <v>49</v>
      </c>
      <c r="L125" s="28" t="s">
        <v>49</v>
      </c>
      <c r="M125" s="28" t="s">
        <v>49</v>
      </c>
      <c r="N125" s="144"/>
    </row>
    <row r="126" spans="2:14" ht="25.8" x14ac:dyDescent="0.5">
      <c r="B126" s="26">
        <v>121</v>
      </c>
      <c r="C126" s="27" t="s">
        <v>458</v>
      </c>
      <c r="D126" s="27" t="s">
        <v>459</v>
      </c>
      <c r="E126" s="28" t="s">
        <v>49</v>
      </c>
      <c r="F126" s="28" t="s">
        <v>49</v>
      </c>
      <c r="G126" s="28" t="s">
        <v>49</v>
      </c>
      <c r="H126" s="28" t="s">
        <v>49</v>
      </c>
      <c r="I126" s="28" t="s">
        <v>49</v>
      </c>
      <c r="J126" s="28" t="s">
        <v>221</v>
      </c>
      <c r="K126" s="28" t="s">
        <v>49</v>
      </c>
      <c r="L126" s="28" t="s">
        <v>49</v>
      </c>
      <c r="M126" s="28" t="s">
        <v>221</v>
      </c>
      <c r="N126" s="144"/>
    </row>
    <row r="127" spans="2:14" ht="25.8" x14ac:dyDescent="0.5">
      <c r="B127" s="29">
        <v>122</v>
      </c>
      <c r="C127" s="30" t="s">
        <v>460</v>
      </c>
      <c r="D127" s="30" t="s">
        <v>461</v>
      </c>
      <c r="E127" s="28" t="s">
        <v>221</v>
      </c>
      <c r="F127" s="28" t="s">
        <v>49</v>
      </c>
      <c r="G127" s="28" t="s">
        <v>49</v>
      </c>
      <c r="H127" s="28" t="s">
        <v>49</v>
      </c>
      <c r="I127" s="28" t="s">
        <v>49</v>
      </c>
      <c r="J127" s="28" t="s">
        <v>221</v>
      </c>
      <c r="K127" s="28" t="s">
        <v>49</v>
      </c>
      <c r="L127" s="28" t="s">
        <v>49</v>
      </c>
      <c r="M127" s="28" t="s">
        <v>221</v>
      </c>
      <c r="N127" s="144"/>
    </row>
    <row r="128" spans="2:14" ht="25.8" x14ac:dyDescent="0.5">
      <c r="B128" s="26">
        <v>123</v>
      </c>
      <c r="C128" s="27" t="s">
        <v>462</v>
      </c>
      <c r="D128" s="27" t="s">
        <v>463</v>
      </c>
      <c r="E128" s="28" t="s">
        <v>49</v>
      </c>
      <c r="F128" s="28" t="s">
        <v>221</v>
      </c>
      <c r="G128" s="28" t="s">
        <v>221</v>
      </c>
      <c r="H128" s="28" t="s">
        <v>221</v>
      </c>
      <c r="I128" s="28" t="s">
        <v>49</v>
      </c>
      <c r="J128" s="28" t="s">
        <v>221</v>
      </c>
      <c r="K128" s="28" t="s">
        <v>221</v>
      </c>
      <c r="L128" s="28" t="s">
        <v>221</v>
      </c>
      <c r="M128" s="28" t="s">
        <v>49</v>
      </c>
      <c r="N128" s="144"/>
    </row>
    <row r="129" spans="2:14" ht="25.8" x14ac:dyDescent="0.5">
      <c r="B129" s="29">
        <v>124</v>
      </c>
      <c r="C129" s="30" t="s">
        <v>464</v>
      </c>
      <c r="D129" s="30" t="s">
        <v>465</v>
      </c>
      <c r="E129" s="28" t="s">
        <v>221</v>
      </c>
      <c r="F129" s="28" t="s">
        <v>221</v>
      </c>
      <c r="G129" s="28" t="s">
        <v>49</v>
      </c>
      <c r="H129" s="28" t="s">
        <v>49</v>
      </c>
      <c r="I129" s="28" t="s">
        <v>49</v>
      </c>
      <c r="J129" s="28" t="s">
        <v>221</v>
      </c>
      <c r="K129" s="28" t="s">
        <v>221</v>
      </c>
      <c r="L129" s="28" t="s">
        <v>221</v>
      </c>
      <c r="M129" s="28" t="s">
        <v>221</v>
      </c>
      <c r="N129" s="144"/>
    </row>
    <row r="130" spans="2:14" ht="25.8" x14ac:dyDescent="0.5">
      <c r="B130" s="26">
        <v>125</v>
      </c>
      <c r="C130" s="27" t="s">
        <v>466</v>
      </c>
      <c r="D130" s="27" t="s">
        <v>467</v>
      </c>
      <c r="E130" s="28" t="s">
        <v>221</v>
      </c>
      <c r="F130" s="28" t="s">
        <v>221</v>
      </c>
      <c r="G130" s="28" t="s">
        <v>49</v>
      </c>
      <c r="H130" s="28" t="s">
        <v>49</v>
      </c>
      <c r="I130" s="28" t="s">
        <v>49</v>
      </c>
      <c r="J130" s="28" t="s">
        <v>221</v>
      </c>
      <c r="K130" s="28" t="s">
        <v>221</v>
      </c>
      <c r="L130" s="28" t="s">
        <v>221</v>
      </c>
      <c r="M130" s="28" t="s">
        <v>221</v>
      </c>
      <c r="N130" s="144"/>
    </row>
    <row r="131" spans="2:14" ht="25.8" x14ac:dyDescent="0.5">
      <c r="B131" s="29">
        <v>126</v>
      </c>
      <c r="C131" s="30" t="s">
        <v>468</v>
      </c>
      <c r="D131" s="30" t="s">
        <v>469</v>
      </c>
      <c r="E131" s="28" t="s">
        <v>49</v>
      </c>
      <c r="F131" s="28" t="s">
        <v>49</v>
      </c>
      <c r="G131" s="28" t="s">
        <v>221</v>
      </c>
      <c r="H131" s="28" t="s">
        <v>221</v>
      </c>
      <c r="I131" s="28" t="s">
        <v>221</v>
      </c>
      <c r="J131" s="28" t="s">
        <v>221</v>
      </c>
      <c r="K131" s="28" t="s">
        <v>221</v>
      </c>
      <c r="L131" s="28" t="s">
        <v>49</v>
      </c>
      <c r="M131" s="28" t="s">
        <v>49</v>
      </c>
      <c r="N131" s="144"/>
    </row>
    <row r="132" spans="2:14" ht="25.8" x14ac:dyDescent="0.5">
      <c r="B132" s="26">
        <v>127</v>
      </c>
      <c r="C132" s="27" t="s">
        <v>470</v>
      </c>
      <c r="D132" s="27" t="s">
        <v>471</v>
      </c>
      <c r="E132" s="28" t="s">
        <v>221</v>
      </c>
      <c r="F132" s="28" t="s">
        <v>221</v>
      </c>
      <c r="G132" s="28" t="s">
        <v>221</v>
      </c>
      <c r="H132" s="28" t="s">
        <v>221</v>
      </c>
      <c r="I132" s="28" t="s">
        <v>49</v>
      </c>
      <c r="J132" s="28" t="s">
        <v>221</v>
      </c>
      <c r="K132" s="28" t="s">
        <v>221</v>
      </c>
      <c r="L132" s="28" t="s">
        <v>221</v>
      </c>
      <c r="M132" s="28" t="s">
        <v>49</v>
      </c>
      <c r="N132" s="144"/>
    </row>
    <row r="133" spans="2:14" ht="25.8" x14ac:dyDescent="0.5">
      <c r="B133" s="29">
        <v>128</v>
      </c>
      <c r="C133" s="30" t="s">
        <v>472</v>
      </c>
      <c r="D133" s="30" t="s">
        <v>473</v>
      </c>
      <c r="E133" s="28" t="s">
        <v>49</v>
      </c>
      <c r="F133" s="28" t="s">
        <v>49</v>
      </c>
      <c r="G133" s="28" t="s">
        <v>49</v>
      </c>
      <c r="H133" s="28" t="s">
        <v>49</v>
      </c>
      <c r="I133" s="28" t="s">
        <v>49</v>
      </c>
      <c r="J133" s="28" t="s">
        <v>49</v>
      </c>
      <c r="K133" s="28" t="s">
        <v>221</v>
      </c>
      <c r="L133" s="28" t="s">
        <v>49</v>
      </c>
      <c r="M133" s="28" t="s">
        <v>49</v>
      </c>
      <c r="N133" s="144"/>
    </row>
    <row r="134" spans="2:14" ht="25.8" x14ac:dyDescent="0.5">
      <c r="B134" s="26">
        <v>129</v>
      </c>
      <c r="C134" s="27" t="s">
        <v>474</v>
      </c>
      <c r="D134" s="27" t="s">
        <v>475</v>
      </c>
      <c r="E134" s="28" t="s">
        <v>49</v>
      </c>
      <c r="F134" s="28" t="s">
        <v>49</v>
      </c>
      <c r="G134" s="28" t="s">
        <v>49</v>
      </c>
      <c r="H134" s="28" t="s">
        <v>221</v>
      </c>
      <c r="I134" s="28" t="s">
        <v>221</v>
      </c>
      <c r="J134" s="28" t="s">
        <v>49</v>
      </c>
      <c r="K134" s="28" t="s">
        <v>221</v>
      </c>
      <c r="L134" s="28" t="s">
        <v>49</v>
      </c>
      <c r="M134" s="28" t="s">
        <v>49</v>
      </c>
      <c r="N134" s="144"/>
    </row>
    <row r="135" spans="2:14" ht="25.8" x14ac:dyDescent="0.5">
      <c r="B135" s="29">
        <v>130</v>
      </c>
      <c r="C135" s="30" t="s">
        <v>476</v>
      </c>
      <c r="D135" s="30" t="s">
        <v>477</v>
      </c>
      <c r="E135" s="28" t="s">
        <v>49</v>
      </c>
      <c r="F135" s="28" t="s">
        <v>49</v>
      </c>
      <c r="G135" s="28" t="s">
        <v>49</v>
      </c>
      <c r="H135" s="28" t="s">
        <v>49</v>
      </c>
      <c r="I135" s="28" t="s">
        <v>49</v>
      </c>
      <c r="J135" s="28" t="s">
        <v>221</v>
      </c>
      <c r="K135" s="28" t="s">
        <v>221</v>
      </c>
      <c r="L135" s="28" t="s">
        <v>221</v>
      </c>
      <c r="M135" s="28" t="s">
        <v>221</v>
      </c>
      <c r="N135" s="144"/>
    </row>
    <row r="136" spans="2:14" ht="25.8" x14ac:dyDescent="0.5">
      <c r="B136" s="26">
        <v>131</v>
      </c>
      <c r="C136" s="27" t="s">
        <v>478</v>
      </c>
      <c r="D136" s="27" t="s">
        <v>479</v>
      </c>
      <c r="E136" s="28" t="s">
        <v>49</v>
      </c>
      <c r="F136" s="28" t="s">
        <v>49</v>
      </c>
      <c r="G136" s="28" t="s">
        <v>221</v>
      </c>
      <c r="H136" s="28" t="s">
        <v>49</v>
      </c>
      <c r="I136" s="28" t="s">
        <v>49</v>
      </c>
      <c r="J136" s="28" t="s">
        <v>221</v>
      </c>
      <c r="K136" s="28" t="s">
        <v>49</v>
      </c>
      <c r="L136" s="28" t="s">
        <v>49</v>
      </c>
      <c r="M136" s="28" t="s">
        <v>49</v>
      </c>
      <c r="N136" s="144"/>
    </row>
    <row r="137" spans="2:14" ht="25.8" x14ac:dyDescent="0.5">
      <c r="B137" s="29">
        <v>132</v>
      </c>
      <c r="C137" s="30" t="s">
        <v>480</v>
      </c>
      <c r="D137" s="30" t="s">
        <v>481</v>
      </c>
      <c r="E137" s="28" t="s">
        <v>49</v>
      </c>
      <c r="F137" s="28" t="s">
        <v>49</v>
      </c>
      <c r="G137" s="28" t="s">
        <v>221</v>
      </c>
      <c r="H137" s="28" t="s">
        <v>49</v>
      </c>
      <c r="I137" s="28" t="s">
        <v>49</v>
      </c>
      <c r="J137" s="28" t="s">
        <v>221</v>
      </c>
      <c r="K137" s="28" t="s">
        <v>49</v>
      </c>
      <c r="L137" s="28" t="s">
        <v>49</v>
      </c>
      <c r="M137" s="28" t="s">
        <v>49</v>
      </c>
      <c r="N137" s="144"/>
    </row>
    <row r="138" spans="2:14" ht="25.8" x14ac:dyDescent="0.5">
      <c r="B138" s="26">
        <v>133</v>
      </c>
      <c r="C138" s="27" t="s">
        <v>482</v>
      </c>
      <c r="D138" s="27" t="s">
        <v>483</v>
      </c>
      <c r="E138" s="28" t="s">
        <v>221</v>
      </c>
      <c r="F138" s="28" t="s">
        <v>49</v>
      </c>
      <c r="G138" s="28" t="s">
        <v>221</v>
      </c>
      <c r="H138" s="28" t="s">
        <v>49</v>
      </c>
      <c r="I138" s="28" t="s">
        <v>49</v>
      </c>
      <c r="J138" s="28" t="s">
        <v>49</v>
      </c>
      <c r="K138" s="28" t="s">
        <v>49</v>
      </c>
      <c r="L138" s="28" t="s">
        <v>49</v>
      </c>
      <c r="M138" s="28" t="s">
        <v>221</v>
      </c>
      <c r="N138" s="144"/>
    </row>
    <row r="139" spans="2:14" ht="25.8" x14ac:dyDescent="0.5">
      <c r="B139" s="29">
        <v>134</v>
      </c>
      <c r="C139" s="30" t="s">
        <v>484</v>
      </c>
      <c r="D139" s="30" t="s">
        <v>485</v>
      </c>
      <c r="E139" s="28" t="s">
        <v>49</v>
      </c>
      <c r="F139" s="28" t="s">
        <v>49</v>
      </c>
      <c r="G139" s="28" t="s">
        <v>221</v>
      </c>
      <c r="H139" s="28" t="s">
        <v>49</v>
      </c>
      <c r="I139" s="28" t="s">
        <v>49</v>
      </c>
      <c r="J139" s="28" t="s">
        <v>221</v>
      </c>
      <c r="K139" s="28" t="s">
        <v>49</v>
      </c>
      <c r="L139" s="28" t="s">
        <v>49</v>
      </c>
      <c r="M139" s="28" t="s">
        <v>49</v>
      </c>
      <c r="N139" s="144"/>
    </row>
    <row r="140" spans="2:14" ht="25.8" x14ac:dyDescent="0.5">
      <c r="B140" s="26">
        <v>135</v>
      </c>
      <c r="C140" s="27" t="s">
        <v>486</v>
      </c>
      <c r="D140" s="27" t="s">
        <v>487</v>
      </c>
      <c r="E140" s="28" t="s">
        <v>221</v>
      </c>
      <c r="F140" s="28" t="s">
        <v>49</v>
      </c>
      <c r="G140" s="28" t="s">
        <v>49</v>
      </c>
      <c r="H140" s="28" t="s">
        <v>49</v>
      </c>
      <c r="I140" s="28" t="s">
        <v>49</v>
      </c>
      <c r="J140" s="28" t="s">
        <v>49</v>
      </c>
      <c r="K140" s="28" t="s">
        <v>49</v>
      </c>
      <c r="L140" s="28" t="s">
        <v>49</v>
      </c>
      <c r="M140" s="28" t="s">
        <v>221</v>
      </c>
      <c r="N140" s="144"/>
    </row>
    <row r="141" spans="2:14" ht="25.8" x14ac:dyDescent="0.5">
      <c r="B141" s="29">
        <v>136</v>
      </c>
      <c r="C141" s="30" t="s">
        <v>488</v>
      </c>
      <c r="D141" s="30" t="s">
        <v>489</v>
      </c>
      <c r="E141" s="28" t="s">
        <v>49</v>
      </c>
      <c r="F141" s="28" t="s">
        <v>49</v>
      </c>
      <c r="G141" s="28" t="s">
        <v>49</v>
      </c>
      <c r="H141" s="28" t="s">
        <v>221</v>
      </c>
      <c r="I141" s="28" t="s">
        <v>49</v>
      </c>
      <c r="J141" s="28" t="s">
        <v>49</v>
      </c>
      <c r="K141" s="28" t="s">
        <v>221</v>
      </c>
      <c r="L141" s="28" t="s">
        <v>49</v>
      </c>
      <c r="M141" s="28" t="s">
        <v>49</v>
      </c>
      <c r="N141" s="144"/>
    </row>
    <row r="142" spans="2:14" ht="25.8" x14ac:dyDescent="0.5">
      <c r="B142" s="26">
        <v>137</v>
      </c>
      <c r="C142" s="27" t="s">
        <v>490</v>
      </c>
      <c r="D142" s="27" t="s">
        <v>491</v>
      </c>
      <c r="E142" s="28" t="s">
        <v>49</v>
      </c>
      <c r="F142" s="28" t="s">
        <v>49</v>
      </c>
      <c r="G142" s="28" t="s">
        <v>49</v>
      </c>
      <c r="H142" s="28" t="s">
        <v>221</v>
      </c>
      <c r="I142" s="28" t="s">
        <v>49</v>
      </c>
      <c r="J142" s="28" t="s">
        <v>221</v>
      </c>
      <c r="K142" s="28" t="s">
        <v>221</v>
      </c>
      <c r="L142" s="28" t="s">
        <v>49</v>
      </c>
      <c r="M142" s="28" t="s">
        <v>49</v>
      </c>
      <c r="N142" s="144"/>
    </row>
    <row r="143" spans="2:14" ht="25.8" x14ac:dyDescent="0.5">
      <c r="B143" s="29">
        <v>138</v>
      </c>
      <c r="C143" s="30" t="s">
        <v>492</v>
      </c>
      <c r="D143" s="30" t="s">
        <v>493</v>
      </c>
      <c r="E143" s="28" t="s">
        <v>49</v>
      </c>
      <c r="F143" s="28" t="s">
        <v>49</v>
      </c>
      <c r="G143" s="28" t="s">
        <v>49</v>
      </c>
      <c r="H143" s="28" t="s">
        <v>221</v>
      </c>
      <c r="I143" s="28" t="s">
        <v>221</v>
      </c>
      <c r="J143" s="28" t="s">
        <v>49</v>
      </c>
      <c r="K143" s="28" t="s">
        <v>49</v>
      </c>
      <c r="L143" s="28" t="s">
        <v>49</v>
      </c>
      <c r="M143" s="28" t="s">
        <v>49</v>
      </c>
      <c r="N143" s="144"/>
    </row>
    <row r="144" spans="2:14" ht="25.8" x14ac:dyDescent="0.5">
      <c r="B144" s="26">
        <v>139</v>
      </c>
      <c r="C144" s="27" t="s">
        <v>494</v>
      </c>
      <c r="D144" s="27" t="s">
        <v>495</v>
      </c>
      <c r="E144" s="17" t="s">
        <v>49</v>
      </c>
      <c r="F144" s="17" t="s">
        <v>49</v>
      </c>
      <c r="G144" s="17" t="s">
        <v>221</v>
      </c>
      <c r="H144" s="17" t="s">
        <v>49</v>
      </c>
      <c r="I144" s="17" t="s">
        <v>49</v>
      </c>
      <c r="J144" s="17" t="s">
        <v>49</v>
      </c>
      <c r="K144" s="17" t="s">
        <v>49</v>
      </c>
      <c r="L144" s="17" t="s">
        <v>49</v>
      </c>
      <c r="M144" s="17" t="s">
        <v>49</v>
      </c>
      <c r="N144" s="144"/>
    </row>
    <row r="145" spans="2:14" ht="25.8" x14ac:dyDescent="0.5">
      <c r="B145" s="29">
        <v>140</v>
      </c>
      <c r="C145" s="30" t="s">
        <v>496</v>
      </c>
      <c r="D145" s="30" t="s">
        <v>497</v>
      </c>
      <c r="E145" s="17" t="s">
        <v>49</v>
      </c>
      <c r="F145" s="17" t="s">
        <v>49</v>
      </c>
      <c r="G145" s="17" t="s">
        <v>221</v>
      </c>
      <c r="H145" s="17" t="s">
        <v>221</v>
      </c>
      <c r="I145" s="17" t="s">
        <v>49</v>
      </c>
      <c r="J145" s="17" t="s">
        <v>49</v>
      </c>
      <c r="K145" s="17" t="s">
        <v>49</v>
      </c>
      <c r="L145" s="17" t="s">
        <v>49</v>
      </c>
      <c r="M145" s="17" t="s">
        <v>49</v>
      </c>
      <c r="N145" s="144"/>
    </row>
    <row r="146" spans="2:14" ht="25.8" x14ac:dyDescent="0.5">
      <c r="B146" s="26">
        <v>141</v>
      </c>
      <c r="C146" s="27" t="s">
        <v>498</v>
      </c>
      <c r="D146" s="27" t="s">
        <v>499</v>
      </c>
      <c r="E146" s="17" t="s">
        <v>49</v>
      </c>
      <c r="F146" s="17" t="s">
        <v>221</v>
      </c>
      <c r="G146" s="17" t="s">
        <v>221</v>
      </c>
      <c r="H146" s="17" t="s">
        <v>221</v>
      </c>
      <c r="I146" s="17" t="s">
        <v>221</v>
      </c>
      <c r="J146" s="17" t="s">
        <v>49</v>
      </c>
      <c r="K146" s="17" t="s">
        <v>221</v>
      </c>
      <c r="L146" s="17" t="s">
        <v>221</v>
      </c>
      <c r="M146" s="17" t="s">
        <v>49</v>
      </c>
      <c r="N146" s="144"/>
    </row>
    <row r="147" spans="2:14" ht="25.8" x14ac:dyDescent="0.5">
      <c r="B147" s="26">
        <v>142</v>
      </c>
      <c r="C147" s="30" t="s">
        <v>500</v>
      </c>
      <c r="D147" s="30" t="s">
        <v>501</v>
      </c>
      <c r="E147" s="17" t="s">
        <v>221</v>
      </c>
      <c r="F147" s="17" t="s">
        <v>49</v>
      </c>
      <c r="G147" s="17" t="s">
        <v>221</v>
      </c>
      <c r="H147" s="17" t="s">
        <v>49</v>
      </c>
      <c r="I147" s="17" t="s">
        <v>49</v>
      </c>
      <c r="J147" s="17" t="s">
        <v>221</v>
      </c>
      <c r="K147" s="17" t="s">
        <v>49</v>
      </c>
      <c r="L147" s="17" t="s">
        <v>49</v>
      </c>
      <c r="M147" s="17" t="s">
        <v>49</v>
      </c>
      <c r="N147" s="144"/>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9"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row>
    <row r="2" spans="1:31"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row>
    <row r="3" spans="1:31" x14ac:dyDescent="0.3">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row>
    <row r="4" spans="1:31" x14ac:dyDescent="0.3">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row>
    <row r="5" spans="1:31" x14ac:dyDescent="0.3">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row>
    <row r="6" spans="1:31" x14ac:dyDescent="0.3">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row>
    <row r="7" spans="1:31" x14ac:dyDescent="0.3">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row>
    <row r="8" spans="1:31" x14ac:dyDescent="0.3">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row>
    <row r="9" spans="1:31" x14ac:dyDescent="0.3">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row>
    <row r="10" spans="1:31" x14ac:dyDescent="0.3">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row>
    <row r="11" spans="1:31" x14ac:dyDescent="0.3">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row>
    <row r="12" spans="1:31" x14ac:dyDescent="0.3">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row>
    <row r="13" spans="1:31" x14ac:dyDescent="0.3">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row>
    <row r="14" spans="1:31" x14ac:dyDescent="0.3">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row>
    <row r="15" spans="1:31" x14ac:dyDescent="0.3">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row>
    <row r="16" spans="1:31" x14ac:dyDescent="0.3">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row>
    <row r="17" spans="1:31" x14ac:dyDescent="0.3">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row>
    <row r="18" spans="1:31" x14ac:dyDescent="0.3">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row>
    <row r="19" spans="1:31" x14ac:dyDescent="0.3">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row>
    <row r="20" spans="1:31" x14ac:dyDescent="0.3">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row>
    <row r="21" spans="1:31" x14ac:dyDescent="0.3">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row>
    <row r="22" spans="1:31" x14ac:dyDescent="0.3">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row>
    <row r="23" spans="1:31" x14ac:dyDescent="0.3">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row>
    <row r="24" spans="1:31" x14ac:dyDescent="0.3">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row>
    <row r="25" spans="1:31" x14ac:dyDescent="0.3">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row>
    <row r="26" spans="1:31" x14ac:dyDescent="0.3">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row>
    <row r="27" spans="1:31" x14ac:dyDescent="0.3">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row>
    <row r="28" spans="1:31" x14ac:dyDescent="0.3">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row>
    <row r="29" spans="1:31" x14ac:dyDescent="0.3">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row>
    <row r="30" spans="1:31" x14ac:dyDescent="0.3">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row>
    <row r="31" spans="1:31" x14ac:dyDescent="0.3">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row>
    <row r="32" spans="1:31" x14ac:dyDescent="0.3">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row>
    <row r="33" spans="1:31" x14ac:dyDescent="0.3">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row>
    <row r="34" spans="1:31" x14ac:dyDescent="0.3">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row>
    <row r="35" spans="1:31" x14ac:dyDescent="0.3">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row>
    <row r="36" spans="1:31" x14ac:dyDescent="0.3">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row>
    <row r="37" spans="1:31" x14ac:dyDescent="0.3">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row>
    <row r="38" spans="1:31" x14ac:dyDescent="0.3">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row>
    <row r="39" spans="1:31" x14ac:dyDescent="0.3">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row>
    <row r="40" spans="1:31" x14ac:dyDescent="0.3">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row>
    <row r="41" spans="1:31" x14ac:dyDescent="0.3">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row>
    <row r="42" spans="1:31" x14ac:dyDescent="0.3">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row>
    <row r="43" spans="1:31" x14ac:dyDescent="0.3">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row>
    <row r="44" spans="1:31" x14ac:dyDescent="0.3">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row>
    <row r="45" spans="1:31" x14ac:dyDescent="0.3">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row>
    <row r="46" spans="1:31" x14ac:dyDescent="0.3">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row>
    <row r="47" spans="1:31" x14ac:dyDescent="0.3">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row>
    <row r="48" spans="1:31" x14ac:dyDescent="0.3">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row>
    <row r="49" spans="1:31" x14ac:dyDescent="0.3">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row>
    <row r="50" spans="1:31" x14ac:dyDescent="0.3">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row>
    <row r="51" spans="1:31" x14ac:dyDescent="0.3">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row>
    <row r="52" spans="1:31" x14ac:dyDescent="0.3">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row>
    <row r="53" spans="1:31" x14ac:dyDescent="0.3">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row>
    <row r="54" spans="1:31" x14ac:dyDescent="0.3">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row>
    <row r="55" spans="1:31" x14ac:dyDescent="0.3">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row>
    <row r="56" spans="1:31" x14ac:dyDescent="0.3">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row>
    <row r="57" spans="1:31" x14ac:dyDescent="0.3">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row>
    <row r="58" spans="1:31" x14ac:dyDescent="0.3">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row>
    <row r="59" spans="1:31" x14ac:dyDescent="0.3">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row>
    <row r="60" spans="1:31" x14ac:dyDescent="0.3">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row>
    <row r="61" spans="1:31" x14ac:dyDescent="0.3">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row>
    <row r="62" spans="1:31" x14ac:dyDescent="0.3">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row>
    <row r="63" spans="1:31" x14ac:dyDescent="0.3">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row>
    <row r="64" spans="1:31" x14ac:dyDescent="0.3">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row>
    <row r="65" spans="1:31" x14ac:dyDescent="0.3">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row>
    <row r="66" spans="1:31" x14ac:dyDescent="0.3">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row>
    <row r="67" spans="1:31" x14ac:dyDescent="0.3">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580</v>
      </c>
    </row>
    <row r="10" spans="2:43" x14ac:dyDescent="0.3">
      <c r="B10" s="145">
        <v>45014</v>
      </c>
      <c r="C10" s="147">
        <v>0</v>
      </c>
      <c r="D10" s="147">
        <v>1</v>
      </c>
      <c r="E10" s="147">
        <v>2</v>
      </c>
      <c r="F10" s="147">
        <v>3</v>
      </c>
      <c r="G10" s="147">
        <v>4</v>
      </c>
      <c r="H10" s="147">
        <v>5</v>
      </c>
      <c r="I10" s="147">
        <v>6</v>
      </c>
      <c r="J10" s="147">
        <v>7</v>
      </c>
      <c r="K10" s="147">
        <v>8</v>
      </c>
      <c r="L10" s="147">
        <v>9</v>
      </c>
      <c r="M10" s="147">
        <v>10</v>
      </c>
      <c r="N10" s="147">
        <v>11</v>
      </c>
      <c r="O10" s="147">
        <v>12</v>
      </c>
      <c r="P10" s="147">
        <v>13</v>
      </c>
      <c r="Q10" s="147">
        <v>14</v>
      </c>
      <c r="R10" s="147">
        <v>15</v>
      </c>
      <c r="S10" s="147">
        <v>16</v>
      </c>
      <c r="T10" s="147">
        <v>17</v>
      </c>
      <c r="U10" s="147">
        <v>18</v>
      </c>
      <c r="V10" s="147">
        <v>19</v>
      </c>
      <c r="W10" s="147">
        <v>20</v>
      </c>
      <c r="X10" s="147">
        <v>21</v>
      </c>
      <c r="Y10" s="147">
        <v>22</v>
      </c>
      <c r="Z10" s="147">
        <v>23</v>
      </c>
      <c r="AA10" s="147">
        <v>24</v>
      </c>
      <c r="AB10" s="147">
        <v>25</v>
      </c>
      <c r="AC10" s="147">
        <v>26</v>
      </c>
      <c r="AD10" s="147">
        <v>27</v>
      </c>
      <c r="AE10" s="147">
        <v>28</v>
      </c>
      <c r="AF10" s="147">
        <v>29</v>
      </c>
      <c r="AG10" s="147">
        <v>30</v>
      </c>
      <c r="AH10" s="147">
        <v>31</v>
      </c>
      <c r="AI10" s="147">
        <v>32</v>
      </c>
      <c r="AJ10" s="147">
        <v>33</v>
      </c>
      <c r="AK10" s="147">
        <v>34</v>
      </c>
      <c r="AL10" s="147">
        <v>35</v>
      </c>
      <c r="AM10" s="147">
        <v>36</v>
      </c>
      <c r="AN10" s="147">
        <v>37</v>
      </c>
      <c r="AO10" s="147">
        <v>38</v>
      </c>
      <c r="AP10" s="147">
        <v>39</v>
      </c>
      <c r="AQ10" s="147">
        <v>40</v>
      </c>
    </row>
    <row r="11" spans="2:43" x14ac:dyDescent="0.3">
      <c r="B11" s="148" t="s">
        <v>585</v>
      </c>
      <c r="C11" s="149" t="str">
        <f t="shared" ref="C11:D11" si="0">LEFT(TEXT($B$10+C10,"mmm"),3)</f>
        <v>Mar</v>
      </c>
      <c r="D11" s="149" t="str">
        <f t="shared" si="0"/>
        <v>Mar</v>
      </c>
      <c r="E11" s="149" t="str">
        <f>LEFT(TEXT($B$10+E10,"mmm"),3)</f>
        <v>Mar</v>
      </c>
      <c r="F11" s="149" t="str">
        <f t="shared" ref="F11" si="1">LEFT(TEXT($B$10+F10,"mmm"),3)</f>
        <v>Apr</v>
      </c>
      <c r="G11" s="149" t="str">
        <f t="shared" ref="G11:H11" si="2">LEFT(TEXT($B$10+G10,"mmm"),3)</f>
        <v>Apr</v>
      </c>
      <c r="H11" s="149" t="str">
        <f t="shared" si="2"/>
        <v>Apr</v>
      </c>
      <c r="I11" s="149" t="str">
        <f t="shared" ref="I11" si="3">LEFT(TEXT($B$10+I10,"mmm"),3)</f>
        <v>Apr</v>
      </c>
      <c r="J11" s="149" t="str">
        <f t="shared" ref="J11:K11" si="4">LEFT(TEXT($B$10+J10,"mmm"),3)</f>
        <v>Apr</v>
      </c>
      <c r="K11" s="149" t="str">
        <f t="shared" si="4"/>
        <v>Apr</v>
      </c>
      <c r="L11" s="149" t="str">
        <f t="shared" ref="L11" si="5">LEFT(TEXT($B$10+L10,"mmm"),3)</f>
        <v>Apr</v>
      </c>
      <c r="M11" s="149" t="str">
        <f t="shared" ref="M11:N11" si="6">LEFT(TEXT($B$10+M10,"mmm"),3)</f>
        <v>Apr</v>
      </c>
      <c r="N11" s="149" t="str">
        <f t="shared" si="6"/>
        <v>Apr</v>
      </c>
      <c r="O11" s="149" t="str">
        <f t="shared" ref="O11" si="7">LEFT(TEXT($B$10+O10,"mmm"),3)</f>
        <v>Apr</v>
      </c>
      <c r="P11" s="149" t="str">
        <f t="shared" ref="P11:Q11" si="8">LEFT(TEXT($B$10+P10,"mmm"),3)</f>
        <v>Apr</v>
      </c>
      <c r="Q11" s="149" t="str">
        <f t="shared" si="8"/>
        <v>Apr</v>
      </c>
      <c r="R11" s="149" t="str">
        <f t="shared" ref="R11" si="9">LEFT(TEXT($B$10+R10,"mmm"),3)</f>
        <v>Apr</v>
      </c>
      <c r="S11" s="149" t="str">
        <f t="shared" ref="S11:T11" si="10">LEFT(TEXT($B$10+S10,"mmm"),3)</f>
        <v>Apr</v>
      </c>
      <c r="T11" s="149" t="str">
        <f t="shared" si="10"/>
        <v>Apr</v>
      </c>
      <c r="U11" s="149" t="str">
        <f t="shared" ref="U11" si="11">LEFT(TEXT($B$10+U10,"mmm"),3)</f>
        <v>Apr</v>
      </c>
      <c r="V11" s="149" t="str">
        <f t="shared" ref="V11:W11" si="12">LEFT(TEXT($B$10+V10,"mmm"),3)</f>
        <v>Apr</v>
      </c>
      <c r="W11" s="149" t="str">
        <f t="shared" si="12"/>
        <v>Apr</v>
      </c>
      <c r="X11" s="149" t="str">
        <f t="shared" ref="X11" si="13">LEFT(TEXT($B$10+X10,"mmm"),3)</f>
        <v>Apr</v>
      </c>
      <c r="Y11" s="149" t="str">
        <f t="shared" ref="Y11:Z11" si="14">LEFT(TEXT($B$10+Y10,"mmm"),3)</f>
        <v>Apr</v>
      </c>
      <c r="Z11" s="149" t="str">
        <f t="shared" si="14"/>
        <v>Apr</v>
      </c>
      <c r="AA11" s="149" t="str">
        <f t="shared" ref="AA11" si="15">LEFT(TEXT($B$10+AA10,"mmm"),3)</f>
        <v>Apr</v>
      </c>
      <c r="AB11" s="149" t="str">
        <f t="shared" ref="AB11:AC11" si="16">LEFT(TEXT($B$10+AB10,"mmm"),3)</f>
        <v>Apr</v>
      </c>
      <c r="AC11" s="149" t="str">
        <f t="shared" si="16"/>
        <v>Apr</v>
      </c>
      <c r="AD11" s="149" t="str">
        <f t="shared" ref="AD11" si="17">LEFT(TEXT($B$10+AD10,"mmm"),3)</f>
        <v>Apr</v>
      </c>
      <c r="AE11" s="149" t="str">
        <f t="shared" ref="AE11:AF11" si="18">LEFT(TEXT($B$10+AE10,"mmm"),3)</f>
        <v>Apr</v>
      </c>
      <c r="AF11" s="149" t="str">
        <f t="shared" si="18"/>
        <v>Apr</v>
      </c>
      <c r="AG11" s="149" t="str">
        <f t="shared" ref="AG11" si="19">LEFT(TEXT($B$10+AG10,"mmm"),3)</f>
        <v>Apr</v>
      </c>
      <c r="AH11" s="149" t="str">
        <f t="shared" ref="AH11:AI11" si="20">LEFT(TEXT($B$10+AH10,"mmm"),3)</f>
        <v>Apr</v>
      </c>
      <c r="AI11" s="149" t="str">
        <f t="shared" si="20"/>
        <v>Apr</v>
      </c>
      <c r="AJ11" s="149" t="str">
        <f t="shared" ref="AJ11" si="21">LEFT(TEXT($B$10+AJ10,"mmm"),3)</f>
        <v>May</v>
      </c>
      <c r="AK11" s="149" t="str">
        <f t="shared" ref="AK11:AL11" si="22">LEFT(TEXT($B$10+AK10,"mmm"),3)</f>
        <v>May</v>
      </c>
      <c r="AL11" s="149" t="str">
        <f t="shared" si="22"/>
        <v>May</v>
      </c>
      <c r="AM11" s="149" t="str">
        <f t="shared" ref="AM11" si="23">LEFT(TEXT($B$10+AM10,"mmm"),3)</f>
        <v>May</v>
      </c>
      <c r="AN11" s="149" t="str">
        <f t="shared" ref="AN11:AO11" si="24">LEFT(TEXT($B$10+AN10,"mmm"),3)</f>
        <v>May</v>
      </c>
      <c r="AO11" s="149" t="str">
        <f t="shared" si="24"/>
        <v>May</v>
      </c>
      <c r="AP11" s="149" t="str">
        <f t="shared" ref="AP11" si="25">LEFT(TEXT($B$10+AP10,"mmm"),3)</f>
        <v>May</v>
      </c>
      <c r="AQ11" s="149" t="str">
        <f t="shared" ref="AQ11" si="26">LEFT(TEXT($B$10+AQ10,"mmm"),3)</f>
        <v>May</v>
      </c>
    </row>
    <row r="12" spans="2:43" x14ac:dyDescent="0.3">
      <c r="B12" s="148" t="s">
        <v>584</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0" t="s">
        <v>583</v>
      </c>
      <c r="C13" s="151">
        <f>DAY($B$10)</f>
        <v>29</v>
      </c>
      <c r="D13" s="151">
        <f>DAY(C13+1)</f>
        <v>30</v>
      </c>
      <c r="E13" s="151">
        <f t="shared" ref="E13:AN13" si="31">DAY(D13+1)</f>
        <v>31</v>
      </c>
      <c r="F13" s="151">
        <f t="shared" si="31"/>
        <v>1</v>
      </c>
      <c r="G13" s="151">
        <f t="shared" si="31"/>
        <v>2</v>
      </c>
      <c r="H13" s="151">
        <f t="shared" si="31"/>
        <v>3</v>
      </c>
      <c r="I13" s="151">
        <f t="shared" si="31"/>
        <v>4</v>
      </c>
      <c r="J13" s="151">
        <f t="shared" si="31"/>
        <v>5</v>
      </c>
      <c r="K13" s="151">
        <f t="shared" si="31"/>
        <v>6</v>
      </c>
      <c r="L13" s="151">
        <f t="shared" si="31"/>
        <v>7</v>
      </c>
      <c r="M13" s="151">
        <f t="shared" si="31"/>
        <v>8</v>
      </c>
      <c r="N13" s="151">
        <f t="shared" si="31"/>
        <v>9</v>
      </c>
      <c r="O13" s="151">
        <f t="shared" si="31"/>
        <v>10</v>
      </c>
      <c r="P13" s="151">
        <f t="shared" si="31"/>
        <v>11</v>
      </c>
      <c r="Q13" s="151">
        <f t="shared" si="31"/>
        <v>12</v>
      </c>
      <c r="R13" s="151">
        <f t="shared" si="31"/>
        <v>13</v>
      </c>
      <c r="S13" s="151">
        <f t="shared" si="31"/>
        <v>14</v>
      </c>
      <c r="T13" s="151">
        <f t="shared" si="31"/>
        <v>15</v>
      </c>
      <c r="U13" s="151">
        <f t="shared" si="31"/>
        <v>16</v>
      </c>
      <c r="V13" s="151">
        <f t="shared" si="31"/>
        <v>17</v>
      </c>
      <c r="W13" s="151">
        <f t="shared" si="31"/>
        <v>18</v>
      </c>
      <c r="X13" s="151">
        <f t="shared" si="31"/>
        <v>19</v>
      </c>
      <c r="Y13" s="151">
        <f t="shared" si="31"/>
        <v>20</v>
      </c>
      <c r="Z13" s="151">
        <f t="shared" si="31"/>
        <v>21</v>
      </c>
      <c r="AA13" s="151">
        <f t="shared" si="31"/>
        <v>22</v>
      </c>
      <c r="AB13" s="151">
        <f t="shared" si="31"/>
        <v>23</v>
      </c>
      <c r="AC13" s="151">
        <f t="shared" si="31"/>
        <v>24</v>
      </c>
      <c r="AD13" s="151">
        <f t="shared" si="31"/>
        <v>25</v>
      </c>
      <c r="AE13" s="151">
        <f t="shared" si="31"/>
        <v>26</v>
      </c>
      <c r="AF13" s="151">
        <f t="shared" si="31"/>
        <v>27</v>
      </c>
      <c r="AG13" s="151">
        <f t="shared" si="31"/>
        <v>28</v>
      </c>
      <c r="AH13" s="151">
        <f t="shared" si="31"/>
        <v>29</v>
      </c>
      <c r="AI13" s="151">
        <f t="shared" si="31"/>
        <v>30</v>
      </c>
      <c r="AJ13" s="151">
        <f t="shared" si="31"/>
        <v>31</v>
      </c>
      <c r="AK13" s="151">
        <f t="shared" si="31"/>
        <v>1</v>
      </c>
      <c r="AL13" s="151">
        <f t="shared" si="31"/>
        <v>2</v>
      </c>
      <c r="AM13" s="151">
        <f t="shared" si="31"/>
        <v>3</v>
      </c>
      <c r="AN13" s="151">
        <f t="shared" si="31"/>
        <v>4</v>
      </c>
      <c r="AO13" s="151">
        <f t="shared" ref="AO13:AQ13" si="32">DAY(AN13+1)</f>
        <v>5</v>
      </c>
      <c r="AP13" s="151">
        <f t="shared" si="32"/>
        <v>6</v>
      </c>
      <c r="AQ13" s="151">
        <f t="shared" si="32"/>
        <v>7</v>
      </c>
    </row>
    <row r="14" spans="2:43" ht="23.4" x14ac:dyDescent="0.45">
      <c r="B14" s="162" t="s">
        <v>586</v>
      </c>
      <c r="C14" s="152"/>
      <c r="D14" s="152"/>
      <c r="E14" s="152"/>
      <c r="F14" s="152"/>
      <c r="G14" s="152"/>
      <c r="H14" s="152"/>
      <c r="I14" s="153"/>
      <c r="J14" s="153"/>
      <c r="K14" s="153"/>
      <c r="L14" s="153"/>
      <c r="M14" s="153"/>
      <c r="N14" s="153"/>
      <c r="O14" s="153"/>
      <c r="P14" s="153"/>
      <c r="Q14" s="153"/>
      <c r="R14" s="153"/>
      <c r="S14" s="153"/>
      <c r="T14" s="153"/>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4"/>
    </row>
    <row r="15" spans="2:43" ht="24" thickBot="1" x14ac:dyDescent="0.5">
      <c r="B15" s="163" t="s">
        <v>575</v>
      </c>
      <c r="C15" s="155"/>
      <c r="D15" s="155"/>
      <c r="E15" s="156"/>
      <c r="F15" s="155"/>
      <c r="G15" s="155"/>
      <c r="H15" s="156"/>
      <c r="I15" s="155"/>
      <c r="J15" s="155"/>
      <c r="K15" s="155"/>
      <c r="L15" s="155"/>
      <c r="M15" s="155"/>
      <c r="N15" s="155"/>
      <c r="O15" s="155"/>
      <c r="P15" s="155"/>
      <c r="Q15" s="155"/>
      <c r="R15" s="155"/>
      <c r="S15" s="155"/>
      <c r="T15" s="155"/>
      <c r="U15" s="155"/>
      <c r="V15" s="156"/>
      <c r="W15" s="156"/>
      <c r="X15" s="155"/>
      <c r="Y15" s="155"/>
      <c r="Z15" s="155"/>
      <c r="AA15" s="155"/>
      <c r="AB15" s="155"/>
      <c r="AC15" s="155"/>
      <c r="AD15" s="155"/>
      <c r="AE15" s="155"/>
      <c r="AF15" s="155"/>
      <c r="AG15" s="155"/>
      <c r="AH15" s="155"/>
      <c r="AI15" s="155"/>
      <c r="AJ15" s="155"/>
      <c r="AK15" s="155"/>
      <c r="AL15" s="155"/>
      <c r="AM15" s="155"/>
      <c r="AN15" s="155"/>
      <c r="AO15" s="155"/>
      <c r="AP15" s="155"/>
      <c r="AQ15" s="157"/>
    </row>
    <row r="16" spans="2:43" ht="23.4" x14ac:dyDescent="0.45">
      <c r="B16" s="160" t="s">
        <v>587</v>
      </c>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9"/>
    </row>
    <row r="17" spans="2:43" ht="24" thickBot="1" x14ac:dyDescent="0.5">
      <c r="B17" s="161" t="s">
        <v>588</v>
      </c>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7"/>
    </row>
    <row r="19" spans="2:43" ht="23.4" x14ac:dyDescent="0.45">
      <c r="B19" s="146" t="s">
        <v>581</v>
      </c>
      <c r="C19" s="141"/>
    </row>
    <row r="20" spans="2:43" ht="23.4" x14ac:dyDescent="0.45">
      <c r="B20" s="146" t="s">
        <v>582</v>
      </c>
      <c r="C20" s="142"/>
    </row>
  </sheetData>
  <conditionalFormatting sqref="C11:AQ12">
    <cfRule type="containsText" dxfId="8"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2" t="s">
        <v>502</v>
      </c>
    </row>
    <row r="3" spans="1:2" x14ac:dyDescent="0.3">
      <c r="B3" s="33"/>
    </row>
    <row r="4" spans="1:2" ht="18" x14ac:dyDescent="0.35">
      <c r="B4" s="34" t="s">
        <v>503</v>
      </c>
    </row>
    <row r="5" spans="1:2" x14ac:dyDescent="0.3">
      <c r="B5" s="33"/>
    </row>
    <row r="6" spans="1:2" x14ac:dyDescent="0.3">
      <c r="B6" s="33"/>
    </row>
    <row r="7" spans="1:2" ht="77.400000000000006" x14ac:dyDescent="0.3">
      <c r="A7" s="35">
        <v>1</v>
      </c>
      <c r="B7" s="36" t="s">
        <v>504</v>
      </c>
    </row>
    <row r="8" spans="1:2" ht="25.8" x14ac:dyDescent="0.3">
      <c r="A8" s="35"/>
      <c r="B8" s="36"/>
    </row>
    <row r="9" spans="1:2" ht="77.400000000000006" x14ac:dyDescent="0.3">
      <c r="A9" s="35">
        <v>2</v>
      </c>
      <c r="B9" s="36" t="s">
        <v>505</v>
      </c>
    </row>
    <row r="10" spans="1:2" ht="25.8" x14ac:dyDescent="0.3">
      <c r="A10" s="35"/>
      <c r="B10" s="36"/>
    </row>
    <row r="11" spans="1:2" ht="25.8" x14ac:dyDescent="0.3">
      <c r="A11" s="35">
        <v>3</v>
      </c>
      <c r="B11" s="36" t="s">
        <v>506</v>
      </c>
    </row>
    <row r="12" spans="1:2" ht="25.8" x14ac:dyDescent="0.3">
      <c r="A12" s="35"/>
      <c r="B12" s="36"/>
    </row>
    <row r="13" spans="1:2" ht="77.400000000000006" x14ac:dyDescent="0.3">
      <c r="A13" s="35">
        <v>4</v>
      </c>
      <c r="B13" s="36" t="s">
        <v>507</v>
      </c>
    </row>
    <row r="14" spans="1:2" ht="25.8" x14ac:dyDescent="0.3">
      <c r="A14" s="35"/>
      <c r="B14" s="36"/>
    </row>
    <row r="15" spans="1:2" ht="77.400000000000006" x14ac:dyDescent="0.3">
      <c r="A15" s="35">
        <v>5</v>
      </c>
      <c r="B15" s="36" t="s">
        <v>508</v>
      </c>
    </row>
    <row r="16" spans="1:2" ht="25.8" x14ac:dyDescent="0.3">
      <c r="A16" s="35"/>
      <c r="B16" s="36"/>
    </row>
    <row r="17" spans="1:2" ht="77.400000000000006" x14ac:dyDescent="0.3">
      <c r="A17" s="35">
        <v>6</v>
      </c>
      <c r="B17" s="36" t="s">
        <v>509</v>
      </c>
    </row>
    <row r="18" spans="1:2" ht="25.8" x14ac:dyDescent="0.3">
      <c r="A18" s="35"/>
      <c r="B18" s="36"/>
    </row>
    <row r="19" spans="1:2" ht="25.8" x14ac:dyDescent="0.5">
      <c r="A19" s="21"/>
      <c r="B19" s="36"/>
    </row>
    <row r="20" spans="1:2" ht="25.8" x14ac:dyDescent="0.5">
      <c r="A20" s="21"/>
      <c r="B20" s="36"/>
    </row>
    <row r="21" spans="1:2" ht="25.8" x14ac:dyDescent="0.5">
      <c r="A21" s="21"/>
      <c r="B21" s="36"/>
    </row>
    <row r="22" spans="1:2" ht="25.8" x14ac:dyDescent="0.5">
      <c r="A22" s="21"/>
      <c r="B22" s="36"/>
    </row>
    <row r="23" spans="1:2" x14ac:dyDescent="0.3">
      <c r="B23" s="37"/>
    </row>
    <row r="24" spans="1:2" x14ac:dyDescent="0.3">
      <c r="B24" s="37"/>
    </row>
    <row r="25" spans="1:2" x14ac:dyDescent="0.3">
      <c r="B25" s="37"/>
    </row>
    <row r="26" spans="1:2" x14ac:dyDescent="0.3">
      <c r="B26" s="37"/>
    </row>
    <row r="27" spans="1:2" x14ac:dyDescent="0.3">
      <c r="B27" s="37"/>
    </row>
    <row r="28" spans="1:2" x14ac:dyDescent="0.3">
      <c r="B28" s="37"/>
    </row>
    <row r="29" spans="1:2" x14ac:dyDescent="0.3">
      <c r="B29" s="37"/>
    </row>
    <row r="30" spans="1:2" x14ac:dyDescent="0.3">
      <c r="B30" s="37"/>
    </row>
    <row r="31" spans="1:2" x14ac:dyDescent="0.3">
      <c r="B31" s="37"/>
    </row>
    <row r="32" spans="1:2" x14ac:dyDescent="0.3">
      <c r="B32" s="37"/>
    </row>
    <row r="33" spans="2:2" x14ac:dyDescent="0.3">
      <c r="B33" s="37"/>
    </row>
    <row r="34" spans="2:2" x14ac:dyDescent="0.3">
      <c r="B34" s="37"/>
    </row>
    <row r="35" spans="2:2" x14ac:dyDescent="0.3">
      <c r="B35" s="37"/>
    </row>
    <row r="36" spans="2:2" x14ac:dyDescent="0.3">
      <c r="B36" s="37"/>
    </row>
    <row r="37" spans="2:2" x14ac:dyDescent="0.3">
      <c r="B37" s="37"/>
    </row>
    <row r="38" spans="2:2" x14ac:dyDescent="0.3">
      <c r="B38" s="37"/>
    </row>
    <row r="39" spans="2:2" x14ac:dyDescent="0.3">
      <c r="B39" s="37"/>
    </row>
    <row r="40" spans="2:2" x14ac:dyDescent="0.3">
      <c r="B40" s="37"/>
    </row>
    <row r="41" spans="2:2" x14ac:dyDescent="0.3">
      <c r="B41" s="37"/>
    </row>
    <row r="42" spans="2:2" x14ac:dyDescent="0.3">
      <c r="B42" s="37"/>
    </row>
    <row r="43" spans="2:2" x14ac:dyDescent="0.3">
      <c r="B43" s="37"/>
    </row>
    <row r="44" spans="2:2" x14ac:dyDescent="0.3">
      <c r="B44" s="37"/>
    </row>
    <row r="45" spans="2:2" x14ac:dyDescent="0.3">
      <c r="B45" s="37"/>
    </row>
    <row r="46" spans="2:2" x14ac:dyDescent="0.3">
      <c r="B46" s="37"/>
    </row>
    <row r="47" spans="2:2" x14ac:dyDescent="0.3">
      <c r="B47" s="37"/>
    </row>
    <row r="48" spans="2:2" x14ac:dyDescent="0.3">
      <c r="B48" s="37"/>
    </row>
    <row r="49" spans="2:2" x14ac:dyDescent="0.3">
      <c r="B49" s="37"/>
    </row>
    <row r="50" spans="2:2" x14ac:dyDescent="0.3">
      <c r="B50" s="37"/>
    </row>
    <row r="51" spans="2:2" x14ac:dyDescent="0.3">
      <c r="B51" s="37"/>
    </row>
    <row r="52" spans="2:2" x14ac:dyDescent="0.3">
      <c r="B52" s="37"/>
    </row>
    <row r="53" spans="2:2" x14ac:dyDescent="0.3">
      <c r="B53" s="37"/>
    </row>
    <row r="54" spans="2:2" x14ac:dyDescent="0.3">
      <c r="B54" s="37"/>
    </row>
    <row r="55" spans="2:2" x14ac:dyDescent="0.3">
      <c r="B55" s="37"/>
    </row>
    <row r="56" spans="2:2" x14ac:dyDescent="0.3">
      <c r="B56" s="37"/>
    </row>
    <row r="57" spans="2:2" x14ac:dyDescent="0.3">
      <c r="B57" s="37"/>
    </row>
    <row r="58" spans="2:2" x14ac:dyDescent="0.3">
      <c r="B58" s="37"/>
    </row>
    <row r="59" spans="2:2" x14ac:dyDescent="0.3">
      <c r="B59" s="37"/>
    </row>
    <row r="60" spans="2:2" x14ac:dyDescent="0.3">
      <c r="B60" s="37"/>
    </row>
    <row r="61" spans="2:2" x14ac:dyDescent="0.3">
      <c r="B61" s="37"/>
    </row>
    <row r="62" spans="2:2" x14ac:dyDescent="0.3">
      <c r="B62" s="37"/>
    </row>
    <row r="63" spans="2:2" x14ac:dyDescent="0.3">
      <c r="B63" s="37"/>
    </row>
    <row r="64" spans="2:2" x14ac:dyDescent="0.3">
      <c r="B64" s="37"/>
    </row>
    <row r="65" spans="2:2" x14ac:dyDescent="0.3">
      <c r="B65" s="37"/>
    </row>
    <row r="66" spans="2:2" x14ac:dyDescent="0.3">
      <c r="B66" s="37"/>
    </row>
    <row r="67" spans="2:2" x14ac:dyDescent="0.3">
      <c r="B67" s="33"/>
    </row>
    <row r="68" spans="2:2" x14ac:dyDescent="0.3">
      <c r="B68" s="33"/>
    </row>
    <row r="69" spans="2:2" x14ac:dyDescent="0.3">
      <c r="B69" s="33"/>
    </row>
    <row r="70" spans="2:2" x14ac:dyDescent="0.3">
      <c r="B70" s="33"/>
    </row>
    <row r="71" spans="2:2" x14ac:dyDescent="0.3">
      <c r="B71" s="33"/>
    </row>
    <row r="72" spans="2:2" x14ac:dyDescent="0.3">
      <c r="B72" s="33"/>
    </row>
    <row r="73" spans="2:2" x14ac:dyDescent="0.3">
      <c r="B73" s="33"/>
    </row>
    <row r="74" spans="2:2" x14ac:dyDescent="0.3">
      <c r="B74" s="33"/>
    </row>
    <row r="75" spans="2:2" x14ac:dyDescent="0.3">
      <c r="B75" s="33"/>
    </row>
    <row r="76" spans="2:2" x14ac:dyDescent="0.3">
      <c r="B76" s="33"/>
    </row>
    <row r="77" spans="2:2" x14ac:dyDescent="0.3">
      <c r="B77" s="33"/>
    </row>
    <row r="78" spans="2:2" x14ac:dyDescent="0.3">
      <c r="B78" s="33"/>
    </row>
    <row r="79" spans="2:2" x14ac:dyDescent="0.3">
      <c r="B79" s="33"/>
    </row>
    <row r="80" spans="2:2" x14ac:dyDescent="0.3">
      <c r="B80" s="33"/>
    </row>
    <row r="81" spans="2:2" x14ac:dyDescent="0.3">
      <c r="B81" s="33"/>
    </row>
    <row r="82" spans="2:2" x14ac:dyDescent="0.3">
      <c r="B82" s="33"/>
    </row>
    <row r="83" spans="2:2" x14ac:dyDescent="0.3">
      <c r="B83" s="33"/>
    </row>
    <row r="84" spans="2:2" x14ac:dyDescent="0.3">
      <c r="B84" s="33"/>
    </row>
    <row r="85" spans="2:2" x14ac:dyDescent="0.3">
      <c r="B85" s="33"/>
    </row>
    <row r="86" spans="2:2" x14ac:dyDescent="0.3">
      <c r="B86" s="33"/>
    </row>
    <row r="87" spans="2:2" x14ac:dyDescent="0.3">
      <c r="B87" s="33"/>
    </row>
    <row r="88" spans="2:2" x14ac:dyDescent="0.3">
      <c r="B88" s="33"/>
    </row>
    <row r="89" spans="2:2" x14ac:dyDescent="0.3">
      <c r="B89" s="33"/>
    </row>
    <row r="90" spans="2:2" x14ac:dyDescent="0.3">
      <c r="B90" s="33"/>
    </row>
    <row r="91" spans="2:2" x14ac:dyDescent="0.3">
      <c r="B91" s="33"/>
    </row>
    <row r="92" spans="2:2" x14ac:dyDescent="0.3">
      <c r="B92" s="33"/>
    </row>
    <row r="93" spans="2:2" x14ac:dyDescent="0.3">
      <c r="B93" s="33"/>
    </row>
    <row r="94" spans="2:2" x14ac:dyDescent="0.3">
      <c r="B94" s="33"/>
    </row>
    <row r="95" spans="2:2" x14ac:dyDescent="0.3">
      <c r="B95" s="33"/>
    </row>
    <row r="96" spans="2:2" x14ac:dyDescent="0.3">
      <c r="B96" s="33"/>
    </row>
    <row r="97" spans="2:2" x14ac:dyDescent="0.3">
      <c r="B97" s="33"/>
    </row>
    <row r="98" spans="2:2" x14ac:dyDescent="0.3">
      <c r="B98" s="33"/>
    </row>
    <row r="99" spans="2:2" x14ac:dyDescent="0.3">
      <c r="B99" s="33"/>
    </row>
    <row r="100" spans="2:2" x14ac:dyDescent="0.3">
      <c r="B100" s="33"/>
    </row>
    <row r="101" spans="2:2" x14ac:dyDescent="0.3">
      <c r="B101" s="33"/>
    </row>
    <row r="102" spans="2:2" x14ac:dyDescent="0.3">
      <c r="B102" s="33"/>
    </row>
    <row r="103" spans="2:2" x14ac:dyDescent="0.3">
      <c r="B103" s="33"/>
    </row>
    <row r="104" spans="2:2" x14ac:dyDescent="0.3">
      <c r="B104" s="33"/>
    </row>
    <row r="105" spans="2:2" x14ac:dyDescent="0.3">
      <c r="B105" s="33"/>
    </row>
    <row r="106" spans="2:2" x14ac:dyDescent="0.3">
      <c r="B106" s="33"/>
    </row>
    <row r="107" spans="2:2" x14ac:dyDescent="0.3">
      <c r="B107" s="33"/>
    </row>
    <row r="108" spans="2:2" x14ac:dyDescent="0.3">
      <c r="B108" s="33"/>
    </row>
    <row r="109" spans="2:2" x14ac:dyDescent="0.3">
      <c r="B109" s="33"/>
    </row>
    <row r="110" spans="2:2" x14ac:dyDescent="0.3">
      <c r="B110" s="33"/>
    </row>
    <row r="111" spans="2:2" x14ac:dyDescent="0.3">
      <c r="B111" s="33"/>
    </row>
    <row r="112" spans="2:2" x14ac:dyDescent="0.3">
      <c r="B112" s="33"/>
    </row>
    <row r="113" spans="2:2" x14ac:dyDescent="0.3">
      <c r="B113" s="33"/>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8" t="s">
        <v>510</v>
      </c>
    </row>
    <row r="2" spans="1:11" x14ac:dyDescent="0.3">
      <c r="B2" s="37"/>
      <c r="C2" s="230" t="s">
        <v>511</v>
      </c>
      <c r="D2" s="230"/>
      <c r="F2" s="230" t="s">
        <v>512</v>
      </c>
      <c r="G2" s="230"/>
    </row>
    <row r="3" spans="1:11" x14ac:dyDescent="0.3">
      <c r="B3" s="37"/>
      <c r="C3" s="3" t="s">
        <v>513</v>
      </c>
      <c r="D3" s="3" t="s">
        <v>514</v>
      </c>
      <c r="E3" s="3"/>
      <c r="F3" s="3" t="s">
        <v>515</v>
      </c>
      <c r="G3" s="3" t="s">
        <v>516</v>
      </c>
      <c r="I3" s="231" t="s">
        <v>517</v>
      </c>
      <c r="J3" s="231"/>
      <c r="K3" s="231"/>
    </row>
    <row r="4" spans="1:11" x14ac:dyDescent="0.3">
      <c r="A4" s="3">
        <v>1</v>
      </c>
      <c r="B4" s="37" t="s">
        <v>518</v>
      </c>
      <c r="C4" s="40">
        <v>10.9</v>
      </c>
      <c r="D4" s="40">
        <v>18.100000000000001</v>
      </c>
      <c r="E4" s="3"/>
      <c r="F4" s="40">
        <v>2.1</v>
      </c>
      <c r="G4" s="40">
        <v>10.199999999999999</v>
      </c>
      <c r="I4" s="231"/>
      <c r="J4" s="231"/>
      <c r="K4" s="231"/>
    </row>
    <row r="5" spans="1:11" x14ac:dyDescent="0.3">
      <c r="A5" s="3"/>
      <c r="B5" s="37"/>
    </row>
    <row r="6" spans="1:11" x14ac:dyDescent="0.3">
      <c r="A6" s="3">
        <v>2</v>
      </c>
      <c r="B6" s="33" t="s">
        <v>519</v>
      </c>
      <c r="C6" s="41" t="s">
        <v>520</v>
      </c>
      <c r="D6" s="41" t="s">
        <v>520</v>
      </c>
      <c r="E6" s="3"/>
      <c r="F6" s="41" t="s">
        <v>520</v>
      </c>
      <c r="G6" s="41" t="s">
        <v>520</v>
      </c>
    </row>
    <row r="7" spans="1:11" x14ac:dyDescent="0.3">
      <c r="A7" s="3"/>
      <c r="B7" s="37"/>
    </row>
    <row r="8" spans="1:11" ht="28.8" x14ac:dyDescent="0.3">
      <c r="A8" s="3">
        <v>3</v>
      </c>
      <c r="B8" s="37" t="s">
        <v>522</v>
      </c>
      <c r="C8" s="42">
        <f>(C4*VLOOKUP(C6,$D$31:$G$33,2,FALSE)/113)+(VLOOKUP(C6,$D$31:$G$33,3,FALSE)-72)</f>
        <v>10.082300884955755</v>
      </c>
      <c r="D8" s="42">
        <f>(D4*VLOOKUP(D6,$D$31:$G$33,2,FALSE)/113)+(VLOOKUP(D6,$D$31:$G$33,3,FALSE)-72)</f>
        <v>17.600884955752218</v>
      </c>
      <c r="E8" s="43"/>
      <c r="F8" s="42">
        <f>(F4*VLOOKUP(F6,$D$31:$G$33,2,FALSE)/113)+(VLOOKUP(F6,$D$31:$G$33,3,FALSE)-72)</f>
        <v>0.89292035398230363</v>
      </c>
      <c r="G8" s="42">
        <f>(G4*VLOOKUP(G6,$D$31:$G$33,2,FALSE)/113)+(VLOOKUP(G6,$D$31:$G$33,3,FALSE)-72)</f>
        <v>9.3513274336283203</v>
      </c>
      <c r="I8" s="44" t="s">
        <v>523</v>
      </c>
    </row>
    <row r="9" spans="1:11" x14ac:dyDescent="0.3">
      <c r="A9" s="3"/>
      <c r="B9" s="37"/>
      <c r="C9" s="44"/>
      <c r="D9" s="44"/>
      <c r="E9" s="44"/>
      <c r="F9" s="44"/>
      <c r="G9" s="44"/>
    </row>
    <row r="10" spans="1:11" ht="28.8" x14ac:dyDescent="0.3">
      <c r="A10" s="3">
        <v>4</v>
      </c>
      <c r="B10" s="37" t="s">
        <v>524</v>
      </c>
      <c r="C10" s="42">
        <f>IF(C8&lt;=D8,C8,IF(C8-D8&gt;10,D8+10,C8))</f>
        <v>10.082300884955755</v>
      </c>
      <c r="D10" s="42">
        <f>IF(D8&lt;=C8,D8,IF(D8-C8&gt;10,C8+10,D8))</f>
        <v>17.600884955752218</v>
      </c>
      <c r="E10" s="44"/>
      <c r="F10" s="42">
        <f>IF(F8&lt;=G8,F8,IF(F8-G8&gt;10,G8+10,F8))</f>
        <v>0.89292035398230363</v>
      </c>
      <c r="G10" s="42">
        <f>IF(G8&lt;=F8,G8,IF(G8-F8&gt;10,F8+10,G8))</f>
        <v>9.3513274336283203</v>
      </c>
      <c r="J10" s="45"/>
    </row>
    <row r="11" spans="1:11" x14ac:dyDescent="0.3">
      <c r="A11" s="3"/>
      <c r="B11" s="37"/>
      <c r="C11" s="44"/>
      <c r="D11" s="44"/>
      <c r="E11" s="44"/>
      <c r="F11" s="44"/>
      <c r="G11" s="44"/>
    </row>
    <row r="12" spans="1:11" ht="43.2" x14ac:dyDescent="0.3">
      <c r="A12" s="3">
        <v>5</v>
      </c>
      <c r="B12" s="37" t="s">
        <v>525</v>
      </c>
      <c r="C12" s="42">
        <f>ROUND(0.9*C10,0)</f>
        <v>9</v>
      </c>
      <c r="D12" s="42">
        <f>ROUND(0.9*D10,0)</f>
        <v>16</v>
      </c>
      <c r="E12" s="43"/>
      <c r="F12" s="42">
        <f>ROUND(0.9*F10,0)</f>
        <v>1</v>
      </c>
      <c r="G12" s="42">
        <f>ROUND(0.9*G10,0)</f>
        <v>8</v>
      </c>
    </row>
    <row r="13" spans="1:11" ht="15" thickBot="1" x14ac:dyDescent="0.35">
      <c r="A13" s="3"/>
      <c r="B13" s="37"/>
      <c r="C13" s="44"/>
      <c r="D13" s="44"/>
      <c r="E13" s="44"/>
      <c r="F13" s="44"/>
      <c r="G13" s="44"/>
    </row>
    <row r="14" spans="1:11" ht="33.75" customHeight="1" thickBot="1" x14ac:dyDescent="0.35">
      <c r="A14" s="3">
        <v>6</v>
      </c>
      <c r="B14" s="37" t="s">
        <v>526</v>
      </c>
      <c r="C14" s="46">
        <f>C12-MIN($C$12:$G$12)</f>
        <v>8</v>
      </c>
      <c r="D14" s="46">
        <f>D12-MIN($C$12:$G$12)</f>
        <v>15</v>
      </c>
      <c r="E14" s="47"/>
      <c r="F14" s="46">
        <f>F12-MIN($C$12:$G$12)</f>
        <v>0</v>
      </c>
      <c r="G14" s="46">
        <f>G12-MIN($C$12:$G$12)</f>
        <v>7</v>
      </c>
    </row>
    <row r="15" spans="1:11" x14ac:dyDescent="0.3">
      <c r="B15" s="37"/>
    </row>
    <row r="16" spans="1:11" x14ac:dyDescent="0.3">
      <c r="B16" s="37"/>
    </row>
    <row r="17" spans="2:9" ht="31.2" x14ac:dyDescent="0.3">
      <c r="C17" s="48" t="s">
        <v>527</v>
      </c>
      <c r="D17" s="49" t="s">
        <v>528</v>
      </c>
      <c r="E17" s="50" t="s">
        <v>529</v>
      </c>
      <c r="F17" s="49" t="s">
        <v>530</v>
      </c>
      <c r="G17" s="51" t="s">
        <v>531</v>
      </c>
      <c r="H17" s="49" t="s">
        <v>532</v>
      </c>
      <c r="I17" s="51" t="s">
        <v>533</v>
      </c>
    </row>
    <row r="18" spans="2:9" x14ac:dyDescent="0.3">
      <c r="B18" s="37"/>
    </row>
    <row r="19" spans="2:9" x14ac:dyDescent="0.3">
      <c r="B19" s="37"/>
    </row>
    <row r="20" spans="2:9" ht="39.75" customHeight="1" x14ac:dyDescent="0.3">
      <c r="B20" s="37"/>
      <c r="C20" s="52" t="s">
        <v>534</v>
      </c>
      <c r="D20" s="53" t="s">
        <v>528</v>
      </c>
      <c r="E20" s="48" t="s">
        <v>527</v>
      </c>
      <c r="F20" s="53" t="s">
        <v>530</v>
      </c>
      <c r="G20" s="50" t="s">
        <v>535</v>
      </c>
    </row>
    <row r="21" spans="2:9" x14ac:dyDescent="0.3">
      <c r="B21" s="37"/>
    </row>
    <row r="22" spans="2:9" x14ac:dyDescent="0.3">
      <c r="B22" s="37"/>
    </row>
    <row r="23" spans="2:9" x14ac:dyDescent="0.3">
      <c r="B23" s="37"/>
    </row>
    <row r="24" spans="2:9" x14ac:dyDescent="0.3">
      <c r="B24" s="37"/>
    </row>
    <row r="25" spans="2:9" x14ac:dyDescent="0.3">
      <c r="B25" s="37"/>
    </row>
    <row r="26" spans="2:9" x14ac:dyDescent="0.3">
      <c r="B26" s="37"/>
    </row>
    <row r="28" spans="2:9" x14ac:dyDescent="0.3">
      <c r="C28" t="s">
        <v>536</v>
      </c>
    </row>
    <row r="29" spans="2:9" ht="15" thickBot="1" x14ac:dyDescent="0.35"/>
    <row r="30" spans="2:9" ht="15" thickBot="1" x14ac:dyDescent="0.35">
      <c r="D30" s="54" t="s">
        <v>537</v>
      </c>
      <c r="E30" s="55" t="s">
        <v>538</v>
      </c>
      <c r="F30" s="55" t="s">
        <v>539</v>
      </c>
      <c r="G30" s="56" t="s">
        <v>540</v>
      </c>
    </row>
    <row r="31" spans="2:9" x14ac:dyDescent="0.3">
      <c r="D31" s="57" t="s">
        <v>541</v>
      </c>
      <c r="E31" s="58">
        <v>124</v>
      </c>
      <c r="F31" s="59">
        <v>72.599999999999994</v>
      </c>
      <c r="G31" s="60">
        <f>F31-72</f>
        <v>0.59999999999999432</v>
      </c>
    </row>
    <row r="32" spans="2:9" x14ac:dyDescent="0.3">
      <c r="D32" s="61" t="s">
        <v>520</v>
      </c>
      <c r="E32" s="39">
        <v>118</v>
      </c>
      <c r="F32" s="62">
        <v>70.7</v>
      </c>
      <c r="G32" s="60">
        <f>F32-72</f>
        <v>-1.2999999999999972</v>
      </c>
    </row>
    <row r="33" spans="2:7" ht="15" thickBot="1" x14ac:dyDescent="0.35">
      <c r="D33" s="63" t="s">
        <v>521</v>
      </c>
      <c r="E33" s="64">
        <v>114</v>
      </c>
      <c r="F33" s="65">
        <v>68.7</v>
      </c>
      <c r="G33" s="66">
        <f>F33-72</f>
        <v>-3.2999999999999972</v>
      </c>
    </row>
    <row r="35" spans="2:7" x14ac:dyDescent="0.3">
      <c r="B35" s="67" t="s">
        <v>542</v>
      </c>
      <c r="C35" s="67" t="s">
        <v>543</v>
      </c>
      <c r="D35" s="67" t="s">
        <v>544</v>
      </c>
      <c r="E35" s="67" t="s">
        <v>545</v>
      </c>
    </row>
    <row r="36" spans="2:7" x14ac:dyDescent="0.3">
      <c r="B36" s="68" t="s">
        <v>10</v>
      </c>
      <c r="C36" s="8">
        <v>5.0999999999999996</v>
      </c>
      <c r="D36" s="8" t="s">
        <v>520</v>
      </c>
      <c r="E36" s="69">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7" priority="1" operator="equal">
      <formula>"Gold/Blue"</formula>
    </cfRule>
    <cfRule type="cellIs" dxfId="6" priority="2" operator="equal">
      <formula>"Black/Gold"</formula>
    </cfRule>
    <cfRule type="cellIs" dxfId="5" priority="3" operator="equal">
      <formula>"Gold"</formula>
    </cfRule>
    <cfRule type="cellIs" dxfId="4" priority="4" operator="equal">
      <formula>"Blue"</formula>
    </cfRule>
    <cfRule type="cellIs" dxfId="3" priority="5" operator="equal">
      <formula>"Black"</formula>
    </cfRule>
    <cfRule type="containsBlanks" dxfId="2"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AA205-DC1B-4E87-B040-6407C7542740}">
  <sheetPr codeName="Sheet49"/>
  <dimension ref="A1:H305"/>
  <sheetViews>
    <sheetView workbookViewId="0">
      <selection activeCell="E2" sqref="E2"/>
    </sheetView>
  </sheetViews>
  <sheetFormatPr defaultColWidth="9.109375" defaultRowHeight="15.6" x14ac:dyDescent="0.3"/>
  <cols>
    <col min="1" max="1" width="4.44140625" style="188" bestFit="1" customWidth="1"/>
    <col min="2" max="2" width="32" style="188" customWidth="1"/>
    <col min="3" max="3" width="32.6640625" style="188" customWidth="1"/>
    <col min="4" max="4" width="5.33203125" style="188" customWidth="1"/>
    <col min="5" max="5" width="9.109375" style="188"/>
    <col min="6" max="6" width="4.44140625" style="188" bestFit="1" customWidth="1"/>
    <col min="7" max="7" width="32.88671875" style="188" customWidth="1"/>
    <col min="8" max="8" width="36.6640625" style="188" customWidth="1"/>
    <col min="9" max="9" width="24.44140625" style="188" customWidth="1"/>
    <col min="10" max="16384" width="9.109375" style="188"/>
  </cols>
  <sheetData>
    <row r="1" spans="1:8" x14ac:dyDescent="0.3">
      <c r="B1" s="188" t="s">
        <v>623</v>
      </c>
    </row>
    <row r="2" spans="1:8" x14ac:dyDescent="0.3">
      <c r="B2" s="188" t="s">
        <v>624</v>
      </c>
    </row>
    <row r="3" spans="1:8" x14ac:dyDescent="0.3">
      <c r="B3" s="188" t="s">
        <v>625</v>
      </c>
    </row>
    <row r="4" spans="1:8" x14ac:dyDescent="0.3">
      <c r="B4" s="189">
        <f>COUNTIF(B6:B305,"&gt;&lt;""")</f>
        <v>14</v>
      </c>
      <c r="C4" s="189">
        <f>COUNTIF(C6:C305,"&gt;&lt;""")</f>
        <v>14</v>
      </c>
      <c r="G4" s="189">
        <f>COUNTIF(G6:G305,"&gt;&lt;""")</f>
        <v>12</v>
      </c>
      <c r="H4" s="189">
        <f>COUNTIF(H6:H305,"&gt;&lt;""")</f>
        <v>12</v>
      </c>
    </row>
    <row r="5" spans="1:8" ht="31.2" x14ac:dyDescent="0.3">
      <c r="A5" s="170"/>
      <c r="B5" s="172" t="s">
        <v>626</v>
      </c>
      <c r="C5" s="172" t="s">
        <v>627</v>
      </c>
      <c r="F5" s="170"/>
      <c r="G5" s="171" t="s">
        <v>591</v>
      </c>
      <c r="H5" s="171" t="s">
        <v>592</v>
      </c>
    </row>
    <row r="6" spans="1:8" x14ac:dyDescent="0.3">
      <c r="A6" s="172">
        <v>1</v>
      </c>
      <c r="B6" s="190" t="s">
        <v>24</v>
      </c>
      <c r="C6" s="173" t="str">
        <f t="shared" ref="C6:C69" si="0">IF(B6="","",RIGHT(B6,LEN(B6)-FIND(" ",B6))&amp;", "&amp;LEFT(B6,FIND(" ",B6)-1))</f>
        <v>Spears, Rob</v>
      </c>
      <c r="F6" s="172">
        <v>1</v>
      </c>
      <c r="G6" s="190" t="s">
        <v>432</v>
      </c>
      <c r="H6" s="173" t="str">
        <f>IF(G6="","",RIGHT(G6,LEN(G6)-1-FIND(",",G6))&amp;" "&amp;LEFT(G6,FIND(",",G6)-1))</f>
        <v>Todd Pryor</v>
      </c>
    </row>
    <row r="7" spans="1:8" x14ac:dyDescent="0.3">
      <c r="A7" s="172">
        <v>2</v>
      </c>
      <c r="B7" s="190" t="s">
        <v>54</v>
      </c>
      <c r="C7" s="173" t="str">
        <f t="shared" si="0"/>
        <v>Thomas, Scott</v>
      </c>
      <c r="F7" s="172">
        <v>2</v>
      </c>
      <c r="G7" s="190" t="s">
        <v>628</v>
      </c>
      <c r="H7" s="173" t="str">
        <f t="shared" ref="H7:H70" si="1">IF(G7="","",RIGHT(G7,LEN(G7)-1-FIND(",",G7))&amp;" "&amp;LEFT(G7,FIND(",",G7)-1))</f>
        <v>Dave Bendell</v>
      </c>
    </row>
    <row r="8" spans="1:8" x14ac:dyDescent="0.3">
      <c r="A8" s="172">
        <v>3</v>
      </c>
      <c r="B8" s="190" t="s">
        <v>73</v>
      </c>
      <c r="C8" s="173" t="str">
        <f t="shared" si="0"/>
        <v>Perkins, Erik</v>
      </c>
      <c r="F8" s="172">
        <v>3</v>
      </c>
      <c r="G8" s="190" t="s">
        <v>392</v>
      </c>
      <c r="H8" s="173" t="str">
        <f t="shared" si="1"/>
        <v>John McAvay</v>
      </c>
    </row>
    <row r="9" spans="1:8" x14ac:dyDescent="0.3">
      <c r="A9" s="172">
        <v>4</v>
      </c>
      <c r="B9" s="190" t="s">
        <v>629</v>
      </c>
      <c r="C9" s="173" t="str">
        <f t="shared" si="0"/>
        <v>Lawrence , Kevin</v>
      </c>
      <c r="F9" s="172">
        <v>4</v>
      </c>
      <c r="G9" s="190" t="s">
        <v>337</v>
      </c>
      <c r="H9" s="173" t="str">
        <f t="shared" si="1"/>
        <v>Brent Jones</v>
      </c>
    </row>
    <row r="10" spans="1:8" x14ac:dyDescent="0.3">
      <c r="A10" s="172">
        <v>5</v>
      </c>
      <c r="B10" s="191" t="s">
        <v>20</v>
      </c>
      <c r="C10" s="173" t="str">
        <f t="shared" si="0"/>
        <v>Munsell, Jeff</v>
      </c>
      <c r="F10" s="172">
        <v>5</v>
      </c>
      <c r="G10" s="190" t="s">
        <v>361</v>
      </c>
      <c r="H10" s="173" t="str">
        <f t="shared" si="1"/>
        <v>Allen Lacey</v>
      </c>
    </row>
    <row r="11" spans="1:8" x14ac:dyDescent="0.3">
      <c r="A11" s="172">
        <v>6</v>
      </c>
      <c r="B11" s="190" t="s">
        <v>45</v>
      </c>
      <c r="C11" s="173" t="str">
        <f t="shared" si="0"/>
        <v>Hornacek, John</v>
      </c>
      <c r="F11" s="172">
        <v>6</v>
      </c>
      <c r="G11" s="190" t="s">
        <v>402</v>
      </c>
      <c r="H11" s="173" t="str">
        <f t="shared" si="1"/>
        <v>Steve Miller</v>
      </c>
    </row>
    <row r="12" spans="1:8" x14ac:dyDescent="0.3">
      <c r="A12" s="172">
        <v>7</v>
      </c>
      <c r="B12" s="190" t="s">
        <v>630</v>
      </c>
      <c r="C12" s="173" t="str">
        <f t="shared" si="0"/>
        <v>Malko', John</v>
      </c>
      <c r="F12" s="172">
        <v>7</v>
      </c>
      <c r="G12" s="190" t="s">
        <v>631</v>
      </c>
      <c r="H12" s="173" t="str">
        <f t="shared" si="1"/>
        <v>Matt Catalanotto</v>
      </c>
    </row>
    <row r="13" spans="1:8" x14ac:dyDescent="0.3">
      <c r="A13" s="172">
        <v>8</v>
      </c>
      <c r="B13" s="190" t="s">
        <v>632</v>
      </c>
      <c r="C13" s="173" t="str">
        <f t="shared" si="0"/>
        <v>Kauffman, Jim</v>
      </c>
      <c r="F13" s="172">
        <v>8</v>
      </c>
      <c r="G13" s="190" t="s">
        <v>228</v>
      </c>
      <c r="H13" s="173" t="str">
        <f t="shared" si="1"/>
        <v>Mark Baemmert</v>
      </c>
    </row>
    <row r="14" spans="1:8" x14ac:dyDescent="0.3">
      <c r="A14" s="172">
        <v>9</v>
      </c>
      <c r="B14" s="190" t="s">
        <v>633</v>
      </c>
      <c r="C14" s="173" t="str">
        <f t="shared" si="0"/>
        <v>Collins, Chris</v>
      </c>
      <c r="F14" s="172">
        <v>9</v>
      </c>
      <c r="G14" s="190" t="s">
        <v>335</v>
      </c>
      <c r="H14" s="173" t="str">
        <f t="shared" si="1"/>
        <v>Bob Jones</v>
      </c>
    </row>
    <row r="15" spans="1:8" x14ac:dyDescent="0.3">
      <c r="A15" s="172">
        <v>10</v>
      </c>
      <c r="B15" s="191" t="s">
        <v>13</v>
      </c>
      <c r="C15" s="173" t="str">
        <f t="shared" si="0"/>
        <v>Krass, Phil</v>
      </c>
      <c r="F15" s="172">
        <v>10</v>
      </c>
      <c r="G15" s="190" t="s">
        <v>266</v>
      </c>
      <c r="H15" s="173" t="str">
        <f t="shared" si="1"/>
        <v>Herb Chong</v>
      </c>
    </row>
    <row r="16" spans="1:8" x14ac:dyDescent="0.3">
      <c r="A16" s="172">
        <v>11</v>
      </c>
      <c r="B16" s="190" t="s">
        <v>634</v>
      </c>
      <c r="C16" s="173" t="str">
        <f t="shared" si="0"/>
        <v>Kujanson, Janson</v>
      </c>
      <c r="F16" s="172">
        <v>11</v>
      </c>
      <c r="G16" s="190" t="s">
        <v>323</v>
      </c>
      <c r="H16" s="173" t="str">
        <f t="shared" si="1"/>
        <v>John Hornacek</v>
      </c>
    </row>
    <row r="17" spans="1:8" x14ac:dyDescent="0.3">
      <c r="A17" s="172">
        <v>12</v>
      </c>
      <c r="B17" s="190" t="s">
        <v>635</v>
      </c>
      <c r="C17" s="173" t="str">
        <f t="shared" si="0"/>
        <v>Linck, Bill</v>
      </c>
      <c r="F17" s="172">
        <v>12</v>
      </c>
      <c r="G17" s="190" t="s">
        <v>380</v>
      </c>
      <c r="H17" s="173" t="str">
        <f t="shared" si="1"/>
        <v>John Malko</v>
      </c>
    </row>
    <row r="18" spans="1:8" x14ac:dyDescent="0.3">
      <c r="A18" s="172">
        <v>13</v>
      </c>
      <c r="B18" s="190" t="s">
        <v>636</v>
      </c>
      <c r="C18" s="173" t="str">
        <f t="shared" si="0"/>
        <v>Daal , Omar</v>
      </c>
      <c r="F18" s="172">
        <v>13</v>
      </c>
      <c r="G18" s="190"/>
      <c r="H18" s="173" t="str">
        <f t="shared" si="1"/>
        <v/>
      </c>
    </row>
    <row r="19" spans="1:8" x14ac:dyDescent="0.3">
      <c r="A19" s="172">
        <v>14</v>
      </c>
      <c r="B19" s="190" t="s">
        <v>637</v>
      </c>
      <c r="C19" s="173" t="str">
        <f t="shared" si="0"/>
        <v>Mitchell, Scott</v>
      </c>
      <c r="F19" s="172">
        <v>14</v>
      </c>
      <c r="G19" s="190"/>
      <c r="H19" s="173" t="str">
        <f t="shared" si="1"/>
        <v/>
      </c>
    </row>
    <row r="20" spans="1:8" x14ac:dyDescent="0.3">
      <c r="A20" s="172">
        <v>15</v>
      </c>
      <c r="B20" s="191"/>
      <c r="C20" s="173" t="str">
        <f t="shared" si="0"/>
        <v/>
      </c>
      <c r="F20" s="172">
        <v>15</v>
      </c>
      <c r="G20" s="190"/>
      <c r="H20" s="173" t="str">
        <f t="shared" si="1"/>
        <v/>
      </c>
    </row>
    <row r="21" spans="1:8" x14ac:dyDescent="0.3">
      <c r="A21" s="172">
        <v>16</v>
      </c>
      <c r="B21" s="190"/>
      <c r="C21" s="173" t="str">
        <f t="shared" si="0"/>
        <v/>
      </c>
      <c r="F21" s="172">
        <v>16</v>
      </c>
      <c r="G21" s="190"/>
      <c r="H21" s="173" t="str">
        <f t="shared" si="1"/>
        <v/>
      </c>
    </row>
    <row r="22" spans="1:8" x14ac:dyDescent="0.3">
      <c r="A22" s="172">
        <v>17</v>
      </c>
      <c r="B22" s="190"/>
      <c r="C22" s="173" t="str">
        <f t="shared" si="0"/>
        <v/>
      </c>
      <c r="F22" s="172">
        <v>17</v>
      </c>
      <c r="G22" s="190"/>
      <c r="H22" s="173" t="str">
        <f t="shared" si="1"/>
        <v/>
      </c>
    </row>
    <row r="23" spans="1:8" x14ac:dyDescent="0.3">
      <c r="A23" s="172">
        <v>18</v>
      </c>
      <c r="B23" s="190"/>
      <c r="C23" s="173" t="str">
        <f t="shared" si="0"/>
        <v/>
      </c>
      <c r="F23" s="172">
        <v>18</v>
      </c>
      <c r="G23" s="190"/>
      <c r="H23" s="173" t="str">
        <f t="shared" si="1"/>
        <v/>
      </c>
    </row>
    <row r="24" spans="1:8" x14ac:dyDescent="0.3">
      <c r="A24" s="172">
        <v>19</v>
      </c>
      <c r="B24" s="190"/>
      <c r="C24" s="173" t="str">
        <f t="shared" si="0"/>
        <v/>
      </c>
      <c r="F24" s="172">
        <v>19</v>
      </c>
      <c r="G24" s="190"/>
      <c r="H24" s="173" t="str">
        <f t="shared" si="1"/>
        <v/>
      </c>
    </row>
    <row r="25" spans="1:8" x14ac:dyDescent="0.3">
      <c r="A25" s="172">
        <v>20</v>
      </c>
      <c r="B25" s="191"/>
      <c r="C25" s="173" t="str">
        <f t="shared" si="0"/>
        <v/>
      </c>
      <c r="F25" s="172">
        <v>20</v>
      </c>
      <c r="G25" s="190"/>
      <c r="H25" s="173" t="str">
        <f t="shared" si="1"/>
        <v/>
      </c>
    </row>
    <row r="26" spans="1:8" x14ac:dyDescent="0.3">
      <c r="A26" s="172">
        <v>21</v>
      </c>
      <c r="B26" s="190"/>
      <c r="C26" s="173" t="str">
        <f t="shared" si="0"/>
        <v/>
      </c>
      <c r="F26" s="172">
        <v>21</v>
      </c>
      <c r="G26" s="190"/>
      <c r="H26" s="173" t="str">
        <f t="shared" si="1"/>
        <v/>
      </c>
    </row>
    <row r="27" spans="1:8" x14ac:dyDescent="0.3">
      <c r="A27" s="172">
        <v>22</v>
      </c>
      <c r="B27" s="190"/>
      <c r="C27" s="173" t="str">
        <f t="shared" si="0"/>
        <v/>
      </c>
      <c r="F27" s="172">
        <v>22</v>
      </c>
      <c r="G27" s="190"/>
      <c r="H27" s="173" t="str">
        <f t="shared" si="1"/>
        <v/>
      </c>
    </row>
    <row r="28" spans="1:8" x14ac:dyDescent="0.3">
      <c r="A28" s="172">
        <v>23</v>
      </c>
      <c r="B28" s="190"/>
      <c r="C28" s="173" t="str">
        <f t="shared" si="0"/>
        <v/>
      </c>
      <c r="F28" s="172">
        <v>23</v>
      </c>
      <c r="G28" s="190"/>
      <c r="H28" s="173" t="str">
        <f t="shared" si="1"/>
        <v/>
      </c>
    </row>
    <row r="29" spans="1:8" x14ac:dyDescent="0.3">
      <c r="A29" s="172">
        <v>24</v>
      </c>
      <c r="B29" s="190"/>
      <c r="C29" s="173" t="str">
        <f t="shared" si="0"/>
        <v/>
      </c>
      <c r="F29" s="172">
        <v>24</v>
      </c>
      <c r="G29" s="190"/>
      <c r="H29" s="173" t="str">
        <f t="shared" si="1"/>
        <v/>
      </c>
    </row>
    <row r="30" spans="1:8" x14ac:dyDescent="0.3">
      <c r="A30" s="172">
        <v>25</v>
      </c>
      <c r="B30" s="191"/>
      <c r="C30" s="173" t="str">
        <f t="shared" si="0"/>
        <v/>
      </c>
      <c r="F30" s="172">
        <v>25</v>
      </c>
      <c r="G30" s="190"/>
      <c r="H30" s="173" t="str">
        <f t="shared" si="1"/>
        <v/>
      </c>
    </row>
    <row r="31" spans="1:8" x14ac:dyDescent="0.3">
      <c r="A31" s="172">
        <v>26</v>
      </c>
      <c r="B31" s="190"/>
      <c r="C31" s="173" t="str">
        <f t="shared" si="0"/>
        <v/>
      </c>
      <c r="F31" s="172">
        <v>26</v>
      </c>
      <c r="G31" s="190"/>
      <c r="H31" s="173" t="str">
        <f t="shared" si="1"/>
        <v/>
      </c>
    </row>
    <row r="32" spans="1:8" x14ac:dyDescent="0.3">
      <c r="A32" s="172">
        <v>27</v>
      </c>
      <c r="B32" s="190"/>
      <c r="C32" s="173" t="str">
        <f t="shared" si="0"/>
        <v/>
      </c>
      <c r="F32" s="172">
        <v>27</v>
      </c>
      <c r="G32" s="190"/>
      <c r="H32" s="173" t="str">
        <f t="shared" si="1"/>
        <v/>
      </c>
    </row>
    <row r="33" spans="1:8" x14ac:dyDescent="0.3">
      <c r="A33" s="172">
        <v>28</v>
      </c>
      <c r="B33" s="190"/>
      <c r="C33" s="173" t="str">
        <f t="shared" si="0"/>
        <v/>
      </c>
      <c r="F33" s="172">
        <v>28</v>
      </c>
      <c r="G33" s="190"/>
      <c r="H33" s="173" t="str">
        <f t="shared" si="1"/>
        <v/>
      </c>
    </row>
    <row r="34" spans="1:8" x14ac:dyDescent="0.3">
      <c r="A34" s="172">
        <v>29</v>
      </c>
      <c r="B34" s="190"/>
      <c r="C34" s="173" t="str">
        <f t="shared" si="0"/>
        <v/>
      </c>
      <c r="F34" s="172">
        <v>29</v>
      </c>
      <c r="G34" s="190"/>
      <c r="H34" s="173" t="str">
        <f t="shared" si="1"/>
        <v/>
      </c>
    </row>
    <row r="35" spans="1:8" x14ac:dyDescent="0.3">
      <c r="A35" s="172">
        <v>30</v>
      </c>
      <c r="B35" s="192"/>
      <c r="C35" s="173" t="str">
        <f t="shared" si="0"/>
        <v/>
      </c>
      <c r="F35" s="172">
        <v>30</v>
      </c>
      <c r="G35" s="190"/>
      <c r="H35" s="173" t="str">
        <f t="shared" si="1"/>
        <v/>
      </c>
    </row>
    <row r="36" spans="1:8" x14ac:dyDescent="0.3">
      <c r="A36" s="172">
        <v>31</v>
      </c>
      <c r="B36" s="192"/>
      <c r="C36" s="173" t="str">
        <f t="shared" si="0"/>
        <v/>
      </c>
      <c r="F36" s="172">
        <v>31</v>
      </c>
      <c r="G36" s="190"/>
      <c r="H36" s="173" t="str">
        <f t="shared" si="1"/>
        <v/>
      </c>
    </row>
    <row r="37" spans="1:8" x14ac:dyDescent="0.3">
      <c r="A37" s="172">
        <v>32</v>
      </c>
      <c r="B37" s="192"/>
      <c r="C37" s="173" t="str">
        <f t="shared" si="0"/>
        <v/>
      </c>
      <c r="F37" s="172">
        <v>32</v>
      </c>
      <c r="G37" s="190"/>
      <c r="H37" s="173" t="str">
        <f t="shared" si="1"/>
        <v/>
      </c>
    </row>
    <row r="38" spans="1:8" x14ac:dyDescent="0.3">
      <c r="A38" s="172">
        <v>33</v>
      </c>
      <c r="B38" s="193"/>
      <c r="C38" s="173" t="str">
        <f t="shared" si="0"/>
        <v/>
      </c>
      <c r="F38" s="172">
        <v>33</v>
      </c>
      <c r="G38" s="190"/>
      <c r="H38" s="173" t="str">
        <f t="shared" si="1"/>
        <v/>
      </c>
    </row>
    <row r="39" spans="1:8" x14ac:dyDescent="0.3">
      <c r="A39" s="172">
        <v>34</v>
      </c>
      <c r="B39" s="193"/>
      <c r="C39" s="173" t="str">
        <f t="shared" si="0"/>
        <v/>
      </c>
      <c r="F39" s="172">
        <v>34</v>
      </c>
      <c r="G39" s="190"/>
      <c r="H39" s="173" t="str">
        <f t="shared" si="1"/>
        <v/>
      </c>
    </row>
    <row r="40" spans="1:8" x14ac:dyDescent="0.3">
      <c r="A40" s="172">
        <v>35</v>
      </c>
      <c r="B40" s="193"/>
      <c r="C40" s="173" t="str">
        <f t="shared" si="0"/>
        <v/>
      </c>
      <c r="F40" s="172">
        <v>35</v>
      </c>
      <c r="G40" s="190"/>
      <c r="H40" s="173" t="str">
        <f t="shared" si="1"/>
        <v/>
      </c>
    </row>
    <row r="41" spans="1:8" x14ac:dyDescent="0.3">
      <c r="A41" s="172">
        <v>36</v>
      </c>
      <c r="B41" s="193"/>
      <c r="C41" s="173" t="str">
        <f t="shared" si="0"/>
        <v/>
      </c>
      <c r="F41" s="172">
        <v>36</v>
      </c>
      <c r="G41" s="190"/>
      <c r="H41" s="173" t="str">
        <f t="shared" si="1"/>
        <v/>
      </c>
    </row>
    <row r="42" spans="1:8" x14ac:dyDescent="0.3">
      <c r="A42" s="172">
        <v>37</v>
      </c>
      <c r="B42" s="193"/>
      <c r="C42" s="173" t="str">
        <f t="shared" si="0"/>
        <v/>
      </c>
      <c r="F42" s="172">
        <v>37</v>
      </c>
      <c r="G42" s="190"/>
      <c r="H42" s="173" t="str">
        <f t="shared" si="1"/>
        <v/>
      </c>
    </row>
    <row r="43" spans="1:8" x14ac:dyDescent="0.3">
      <c r="A43" s="172">
        <v>38</v>
      </c>
      <c r="B43" s="193"/>
      <c r="C43" s="173" t="str">
        <f t="shared" si="0"/>
        <v/>
      </c>
      <c r="F43" s="172">
        <v>38</v>
      </c>
      <c r="G43" s="190"/>
      <c r="H43" s="173" t="str">
        <f t="shared" si="1"/>
        <v/>
      </c>
    </row>
    <row r="44" spans="1:8" x14ac:dyDescent="0.3">
      <c r="A44" s="172">
        <v>39</v>
      </c>
      <c r="B44" s="193"/>
      <c r="C44" s="173" t="str">
        <f t="shared" si="0"/>
        <v/>
      </c>
      <c r="F44" s="172">
        <v>39</v>
      </c>
      <c r="G44" s="190"/>
      <c r="H44" s="173" t="str">
        <f t="shared" si="1"/>
        <v/>
      </c>
    </row>
    <row r="45" spans="1:8" x14ac:dyDescent="0.3">
      <c r="A45" s="172">
        <v>40</v>
      </c>
      <c r="B45" s="193"/>
      <c r="C45" s="173" t="str">
        <f t="shared" si="0"/>
        <v/>
      </c>
      <c r="F45" s="172">
        <v>40</v>
      </c>
      <c r="G45" s="190"/>
      <c r="H45" s="173" t="str">
        <f t="shared" si="1"/>
        <v/>
      </c>
    </row>
    <row r="46" spans="1:8" x14ac:dyDescent="0.3">
      <c r="A46" s="172">
        <v>41</v>
      </c>
      <c r="B46" s="193"/>
      <c r="C46" s="173" t="str">
        <f t="shared" si="0"/>
        <v/>
      </c>
      <c r="F46" s="172">
        <v>41</v>
      </c>
      <c r="G46" s="190"/>
      <c r="H46" s="173" t="str">
        <f t="shared" si="1"/>
        <v/>
      </c>
    </row>
    <row r="47" spans="1:8" x14ac:dyDescent="0.3">
      <c r="A47" s="172">
        <v>42</v>
      </c>
      <c r="B47" s="193"/>
      <c r="C47" s="173" t="str">
        <f t="shared" si="0"/>
        <v/>
      </c>
      <c r="F47" s="172">
        <v>42</v>
      </c>
      <c r="G47" s="190"/>
      <c r="H47" s="173" t="str">
        <f t="shared" si="1"/>
        <v/>
      </c>
    </row>
    <row r="48" spans="1:8" x14ac:dyDescent="0.3">
      <c r="A48" s="172">
        <v>43</v>
      </c>
      <c r="B48" s="193"/>
      <c r="C48" s="173" t="str">
        <f t="shared" si="0"/>
        <v/>
      </c>
      <c r="F48" s="172">
        <v>43</v>
      </c>
      <c r="G48" s="190"/>
      <c r="H48" s="173" t="str">
        <f t="shared" si="1"/>
        <v/>
      </c>
    </row>
    <row r="49" spans="1:8" x14ac:dyDescent="0.3">
      <c r="A49" s="172">
        <v>44</v>
      </c>
      <c r="B49" s="193"/>
      <c r="C49" s="173" t="str">
        <f t="shared" si="0"/>
        <v/>
      </c>
      <c r="F49" s="172">
        <v>44</v>
      </c>
      <c r="G49" s="190"/>
      <c r="H49" s="173" t="str">
        <f t="shared" si="1"/>
        <v/>
      </c>
    </row>
    <row r="50" spans="1:8" x14ac:dyDescent="0.3">
      <c r="A50" s="172">
        <v>45</v>
      </c>
      <c r="B50" s="193"/>
      <c r="C50" s="173" t="str">
        <f t="shared" si="0"/>
        <v/>
      </c>
      <c r="F50" s="172">
        <v>45</v>
      </c>
      <c r="G50" s="190"/>
      <c r="H50" s="173" t="str">
        <f t="shared" si="1"/>
        <v/>
      </c>
    </row>
    <row r="51" spans="1:8" x14ac:dyDescent="0.3">
      <c r="A51" s="172">
        <v>46</v>
      </c>
      <c r="B51" s="193"/>
      <c r="C51" s="173" t="str">
        <f t="shared" si="0"/>
        <v/>
      </c>
      <c r="F51" s="172">
        <v>46</v>
      </c>
      <c r="G51" s="190"/>
      <c r="H51" s="173" t="str">
        <f t="shared" si="1"/>
        <v/>
      </c>
    </row>
    <row r="52" spans="1:8" x14ac:dyDescent="0.3">
      <c r="A52" s="172">
        <v>47</v>
      </c>
      <c r="B52" s="193"/>
      <c r="C52" s="173" t="str">
        <f t="shared" si="0"/>
        <v/>
      </c>
      <c r="F52" s="172">
        <v>47</v>
      </c>
      <c r="G52" s="190"/>
      <c r="H52" s="173" t="str">
        <f t="shared" si="1"/>
        <v/>
      </c>
    </row>
    <row r="53" spans="1:8" x14ac:dyDescent="0.3">
      <c r="A53" s="172">
        <v>48</v>
      </c>
      <c r="B53" s="193"/>
      <c r="C53" s="173" t="str">
        <f t="shared" si="0"/>
        <v/>
      </c>
      <c r="F53" s="172">
        <v>48</v>
      </c>
      <c r="G53" s="190"/>
      <c r="H53" s="173" t="str">
        <f t="shared" si="1"/>
        <v/>
      </c>
    </row>
    <row r="54" spans="1:8" x14ac:dyDescent="0.3">
      <c r="A54" s="172">
        <v>49</v>
      </c>
      <c r="B54" s="193"/>
      <c r="C54" s="173" t="str">
        <f t="shared" si="0"/>
        <v/>
      </c>
      <c r="F54" s="172">
        <v>49</v>
      </c>
      <c r="G54" s="190"/>
      <c r="H54" s="173" t="str">
        <f t="shared" si="1"/>
        <v/>
      </c>
    </row>
    <row r="55" spans="1:8" x14ac:dyDescent="0.3">
      <c r="A55" s="172">
        <v>50</v>
      </c>
      <c r="B55" s="193"/>
      <c r="C55" s="173" t="str">
        <f t="shared" si="0"/>
        <v/>
      </c>
      <c r="F55" s="172">
        <v>50</v>
      </c>
      <c r="G55" s="190"/>
      <c r="H55" s="173" t="str">
        <f t="shared" si="1"/>
        <v/>
      </c>
    </row>
    <row r="56" spans="1:8" x14ac:dyDescent="0.3">
      <c r="A56" s="172">
        <v>51</v>
      </c>
      <c r="B56" s="193"/>
      <c r="C56" s="173" t="str">
        <f t="shared" si="0"/>
        <v/>
      </c>
      <c r="F56" s="172">
        <v>51</v>
      </c>
      <c r="G56" s="190"/>
      <c r="H56" s="173" t="str">
        <f t="shared" si="1"/>
        <v/>
      </c>
    </row>
    <row r="57" spans="1:8" x14ac:dyDescent="0.3">
      <c r="A57" s="172">
        <v>52</v>
      </c>
      <c r="B57" s="193"/>
      <c r="C57" s="173" t="str">
        <f t="shared" si="0"/>
        <v/>
      </c>
      <c r="F57" s="172">
        <v>52</v>
      </c>
      <c r="G57" s="190"/>
      <c r="H57" s="173" t="str">
        <f t="shared" si="1"/>
        <v/>
      </c>
    </row>
    <row r="58" spans="1:8" x14ac:dyDescent="0.3">
      <c r="A58" s="172">
        <v>53</v>
      </c>
      <c r="B58" s="193"/>
      <c r="C58" s="173" t="str">
        <f t="shared" si="0"/>
        <v/>
      </c>
      <c r="F58" s="172">
        <v>53</v>
      </c>
      <c r="G58" s="190"/>
      <c r="H58" s="173" t="str">
        <f t="shared" si="1"/>
        <v/>
      </c>
    </row>
    <row r="59" spans="1:8" x14ac:dyDescent="0.3">
      <c r="A59" s="172">
        <v>54</v>
      </c>
      <c r="B59" s="193"/>
      <c r="C59" s="173" t="str">
        <f t="shared" si="0"/>
        <v/>
      </c>
      <c r="F59" s="172">
        <v>54</v>
      </c>
      <c r="G59" s="190"/>
      <c r="H59" s="173" t="str">
        <f t="shared" si="1"/>
        <v/>
      </c>
    </row>
    <row r="60" spans="1:8" x14ac:dyDescent="0.3">
      <c r="A60" s="172">
        <v>55</v>
      </c>
      <c r="B60" s="193"/>
      <c r="C60" s="173" t="str">
        <f t="shared" si="0"/>
        <v/>
      </c>
      <c r="F60" s="172">
        <v>55</v>
      </c>
      <c r="G60" s="190"/>
      <c r="H60" s="173" t="str">
        <f t="shared" si="1"/>
        <v/>
      </c>
    </row>
    <row r="61" spans="1:8" x14ac:dyDescent="0.3">
      <c r="A61" s="172">
        <v>56</v>
      </c>
      <c r="B61" s="193"/>
      <c r="C61" s="173" t="str">
        <f t="shared" si="0"/>
        <v/>
      </c>
      <c r="F61" s="172">
        <v>56</v>
      </c>
      <c r="G61" s="190"/>
      <c r="H61" s="173" t="str">
        <f t="shared" si="1"/>
        <v/>
      </c>
    </row>
    <row r="62" spans="1:8" x14ac:dyDescent="0.3">
      <c r="A62" s="172">
        <v>57</v>
      </c>
      <c r="B62" s="193"/>
      <c r="C62" s="173" t="str">
        <f t="shared" si="0"/>
        <v/>
      </c>
      <c r="F62" s="172">
        <v>57</v>
      </c>
      <c r="G62" s="190"/>
      <c r="H62" s="173" t="str">
        <f t="shared" si="1"/>
        <v/>
      </c>
    </row>
    <row r="63" spans="1:8" x14ac:dyDescent="0.3">
      <c r="A63" s="172">
        <v>58</v>
      </c>
      <c r="B63" s="193"/>
      <c r="C63" s="173" t="str">
        <f t="shared" si="0"/>
        <v/>
      </c>
      <c r="F63" s="172">
        <v>58</v>
      </c>
      <c r="G63" s="190"/>
      <c r="H63" s="173" t="str">
        <f t="shared" si="1"/>
        <v/>
      </c>
    </row>
    <row r="64" spans="1:8" x14ac:dyDescent="0.3">
      <c r="A64" s="172">
        <v>59</v>
      </c>
      <c r="B64" s="193"/>
      <c r="C64" s="173" t="str">
        <f t="shared" si="0"/>
        <v/>
      </c>
      <c r="F64" s="172">
        <v>59</v>
      </c>
      <c r="G64" s="190"/>
      <c r="H64" s="173" t="str">
        <f t="shared" si="1"/>
        <v/>
      </c>
    </row>
    <row r="65" spans="1:8" x14ac:dyDescent="0.3">
      <c r="A65" s="172">
        <v>60</v>
      </c>
      <c r="B65" s="193"/>
      <c r="C65" s="173" t="str">
        <f t="shared" si="0"/>
        <v/>
      </c>
      <c r="F65" s="172">
        <v>60</v>
      </c>
      <c r="G65" s="190"/>
      <c r="H65" s="173" t="str">
        <f t="shared" si="1"/>
        <v/>
      </c>
    </row>
    <row r="66" spans="1:8" x14ac:dyDescent="0.3">
      <c r="A66" s="172">
        <v>61</v>
      </c>
      <c r="B66" s="193"/>
      <c r="C66" s="173" t="str">
        <f t="shared" si="0"/>
        <v/>
      </c>
      <c r="F66" s="172">
        <v>61</v>
      </c>
      <c r="G66" s="190"/>
      <c r="H66" s="173" t="str">
        <f t="shared" si="1"/>
        <v/>
      </c>
    </row>
    <row r="67" spans="1:8" x14ac:dyDescent="0.3">
      <c r="A67" s="172">
        <v>62</v>
      </c>
      <c r="B67" s="193"/>
      <c r="C67" s="173" t="str">
        <f t="shared" si="0"/>
        <v/>
      </c>
      <c r="F67" s="172">
        <v>62</v>
      </c>
      <c r="G67" s="190"/>
      <c r="H67" s="173" t="str">
        <f t="shared" si="1"/>
        <v/>
      </c>
    </row>
    <row r="68" spans="1:8" x14ac:dyDescent="0.3">
      <c r="A68" s="172">
        <v>63</v>
      </c>
      <c r="B68" s="193"/>
      <c r="C68" s="173" t="str">
        <f t="shared" si="0"/>
        <v/>
      </c>
      <c r="F68" s="172">
        <v>63</v>
      </c>
      <c r="G68" s="190"/>
      <c r="H68" s="173" t="str">
        <f t="shared" si="1"/>
        <v/>
      </c>
    </row>
    <row r="69" spans="1:8" x14ac:dyDescent="0.3">
      <c r="A69" s="172">
        <v>64</v>
      </c>
      <c r="B69" s="193"/>
      <c r="C69" s="173" t="str">
        <f t="shared" si="0"/>
        <v/>
      </c>
      <c r="F69" s="172">
        <v>64</v>
      </c>
      <c r="G69" s="190"/>
      <c r="H69" s="173" t="str">
        <f t="shared" si="1"/>
        <v/>
      </c>
    </row>
    <row r="70" spans="1:8" x14ac:dyDescent="0.3">
      <c r="A70" s="172">
        <v>65</v>
      </c>
      <c r="B70" s="193"/>
      <c r="C70" s="173" t="str">
        <f t="shared" ref="C70:C133" si="2">IF(B70="","",RIGHT(B70,LEN(B70)-FIND(" ",B70))&amp;", "&amp;LEFT(B70,FIND(" ",B70)-1))</f>
        <v/>
      </c>
      <c r="F70" s="172">
        <v>65</v>
      </c>
      <c r="G70" s="190"/>
      <c r="H70" s="173" t="str">
        <f t="shared" si="1"/>
        <v/>
      </c>
    </row>
    <row r="71" spans="1:8" x14ac:dyDescent="0.3">
      <c r="A71" s="172">
        <v>66</v>
      </c>
      <c r="B71" s="193"/>
      <c r="C71" s="173" t="str">
        <f t="shared" si="2"/>
        <v/>
      </c>
      <c r="F71" s="172">
        <v>66</v>
      </c>
      <c r="G71" s="190"/>
      <c r="H71" s="173" t="str">
        <f t="shared" ref="H71:H134" si="3">IF(G71="","",RIGHT(G71,LEN(G71)-1-FIND(",",G71))&amp;" "&amp;LEFT(G71,FIND(",",G71)-1))</f>
        <v/>
      </c>
    </row>
    <row r="72" spans="1:8" x14ac:dyDescent="0.3">
      <c r="A72" s="172">
        <v>67</v>
      </c>
      <c r="B72" s="193"/>
      <c r="C72" s="173" t="str">
        <f t="shared" si="2"/>
        <v/>
      </c>
      <c r="F72" s="172">
        <v>67</v>
      </c>
      <c r="G72" s="190"/>
      <c r="H72" s="173" t="str">
        <f t="shared" si="3"/>
        <v/>
      </c>
    </row>
    <row r="73" spans="1:8" x14ac:dyDescent="0.3">
      <c r="A73" s="172">
        <v>68</v>
      </c>
      <c r="B73" s="193"/>
      <c r="C73" s="173" t="str">
        <f t="shared" si="2"/>
        <v/>
      </c>
      <c r="F73" s="172">
        <v>68</v>
      </c>
      <c r="G73" s="190"/>
      <c r="H73" s="173" t="str">
        <f t="shared" si="3"/>
        <v/>
      </c>
    </row>
    <row r="74" spans="1:8" x14ac:dyDescent="0.3">
      <c r="A74" s="172">
        <v>69</v>
      </c>
      <c r="B74" s="193"/>
      <c r="C74" s="173" t="str">
        <f t="shared" si="2"/>
        <v/>
      </c>
      <c r="F74" s="172">
        <v>69</v>
      </c>
      <c r="G74" s="190"/>
      <c r="H74" s="173" t="str">
        <f t="shared" si="3"/>
        <v/>
      </c>
    </row>
    <row r="75" spans="1:8" x14ac:dyDescent="0.3">
      <c r="A75" s="172">
        <v>70</v>
      </c>
      <c r="B75" s="193"/>
      <c r="C75" s="173" t="str">
        <f t="shared" si="2"/>
        <v/>
      </c>
      <c r="F75" s="172">
        <v>70</v>
      </c>
      <c r="G75" s="190"/>
      <c r="H75" s="173" t="str">
        <f t="shared" si="3"/>
        <v/>
      </c>
    </row>
    <row r="76" spans="1:8" x14ac:dyDescent="0.3">
      <c r="A76" s="172">
        <v>71</v>
      </c>
      <c r="B76" s="193"/>
      <c r="C76" s="173" t="str">
        <f t="shared" si="2"/>
        <v/>
      </c>
      <c r="F76" s="172">
        <v>71</v>
      </c>
      <c r="G76" s="190"/>
      <c r="H76" s="173" t="str">
        <f t="shared" si="3"/>
        <v/>
      </c>
    </row>
    <row r="77" spans="1:8" x14ac:dyDescent="0.3">
      <c r="A77" s="172">
        <v>72</v>
      </c>
      <c r="B77" s="193"/>
      <c r="C77" s="173" t="str">
        <f t="shared" si="2"/>
        <v/>
      </c>
      <c r="F77" s="172">
        <v>72</v>
      </c>
      <c r="G77" s="190"/>
      <c r="H77" s="173" t="str">
        <f t="shared" si="3"/>
        <v/>
      </c>
    </row>
    <row r="78" spans="1:8" x14ac:dyDescent="0.3">
      <c r="A78" s="172">
        <v>73</v>
      </c>
      <c r="B78" s="193"/>
      <c r="C78" s="173" t="str">
        <f t="shared" si="2"/>
        <v/>
      </c>
      <c r="F78" s="172">
        <v>73</v>
      </c>
      <c r="G78" s="190"/>
      <c r="H78" s="173" t="str">
        <f t="shared" si="3"/>
        <v/>
      </c>
    </row>
    <row r="79" spans="1:8" x14ac:dyDescent="0.3">
      <c r="A79" s="172">
        <v>74</v>
      </c>
      <c r="B79" s="193"/>
      <c r="C79" s="173" t="str">
        <f t="shared" si="2"/>
        <v/>
      </c>
      <c r="F79" s="172">
        <v>74</v>
      </c>
      <c r="G79" s="190"/>
      <c r="H79" s="173" t="str">
        <f t="shared" si="3"/>
        <v/>
      </c>
    </row>
    <row r="80" spans="1:8" x14ac:dyDescent="0.3">
      <c r="A80" s="172">
        <v>75</v>
      </c>
      <c r="B80" s="193"/>
      <c r="C80" s="173" t="str">
        <f t="shared" si="2"/>
        <v/>
      </c>
      <c r="F80" s="172">
        <v>75</v>
      </c>
      <c r="G80" s="190"/>
      <c r="H80" s="173" t="str">
        <f t="shared" si="3"/>
        <v/>
      </c>
    </row>
    <row r="81" spans="1:8" x14ac:dyDescent="0.3">
      <c r="A81" s="172">
        <v>76</v>
      </c>
      <c r="B81" s="193"/>
      <c r="C81" s="173" t="str">
        <f t="shared" si="2"/>
        <v/>
      </c>
      <c r="F81" s="172">
        <v>76</v>
      </c>
      <c r="G81" s="190"/>
      <c r="H81" s="173" t="str">
        <f t="shared" si="3"/>
        <v/>
      </c>
    </row>
    <row r="82" spans="1:8" x14ac:dyDescent="0.3">
      <c r="A82" s="172">
        <v>77</v>
      </c>
      <c r="B82" s="193"/>
      <c r="C82" s="173" t="str">
        <f t="shared" si="2"/>
        <v/>
      </c>
      <c r="F82" s="172">
        <v>77</v>
      </c>
      <c r="G82" s="190"/>
      <c r="H82" s="173" t="str">
        <f t="shared" si="3"/>
        <v/>
      </c>
    </row>
    <row r="83" spans="1:8" x14ac:dyDescent="0.3">
      <c r="A83" s="172">
        <v>78</v>
      </c>
      <c r="B83" s="193"/>
      <c r="C83" s="173" t="str">
        <f t="shared" si="2"/>
        <v/>
      </c>
      <c r="F83" s="172">
        <v>78</v>
      </c>
      <c r="G83" s="190"/>
      <c r="H83" s="173" t="str">
        <f t="shared" si="3"/>
        <v/>
      </c>
    </row>
    <row r="84" spans="1:8" x14ac:dyDescent="0.3">
      <c r="A84" s="172">
        <v>79</v>
      </c>
      <c r="B84" s="193"/>
      <c r="C84" s="173" t="str">
        <f t="shared" si="2"/>
        <v/>
      </c>
      <c r="F84" s="172">
        <v>79</v>
      </c>
      <c r="G84" s="190"/>
      <c r="H84" s="173" t="str">
        <f t="shared" si="3"/>
        <v/>
      </c>
    </row>
    <row r="85" spans="1:8" x14ac:dyDescent="0.3">
      <c r="A85" s="172">
        <v>80</v>
      </c>
      <c r="B85" s="193"/>
      <c r="C85" s="173" t="str">
        <f t="shared" si="2"/>
        <v/>
      </c>
      <c r="F85" s="172">
        <v>80</v>
      </c>
      <c r="G85" s="190"/>
      <c r="H85" s="173" t="str">
        <f t="shared" si="3"/>
        <v/>
      </c>
    </row>
    <row r="86" spans="1:8" x14ac:dyDescent="0.3">
      <c r="A86" s="172">
        <v>81</v>
      </c>
      <c r="B86" s="193"/>
      <c r="C86" s="173" t="str">
        <f t="shared" si="2"/>
        <v/>
      </c>
      <c r="F86" s="172">
        <v>81</v>
      </c>
      <c r="G86" s="190"/>
      <c r="H86" s="173" t="str">
        <f t="shared" si="3"/>
        <v/>
      </c>
    </row>
    <row r="87" spans="1:8" x14ac:dyDescent="0.3">
      <c r="A87" s="172">
        <v>82</v>
      </c>
      <c r="B87" s="193"/>
      <c r="C87" s="173" t="str">
        <f t="shared" si="2"/>
        <v/>
      </c>
      <c r="F87" s="172">
        <v>82</v>
      </c>
      <c r="G87" s="190"/>
      <c r="H87" s="173" t="str">
        <f t="shared" si="3"/>
        <v/>
      </c>
    </row>
    <row r="88" spans="1:8" x14ac:dyDescent="0.3">
      <c r="A88" s="172">
        <v>83</v>
      </c>
      <c r="B88" s="193"/>
      <c r="C88" s="173" t="str">
        <f t="shared" si="2"/>
        <v/>
      </c>
      <c r="F88" s="172">
        <v>83</v>
      </c>
      <c r="G88" s="190"/>
      <c r="H88" s="173" t="str">
        <f t="shared" si="3"/>
        <v/>
      </c>
    </row>
    <row r="89" spans="1:8" x14ac:dyDescent="0.3">
      <c r="A89" s="172">
        <v>84</v>
      </c>
      <c r="B89" s="193"/>
      <c r="C89" s="173" t="str">
        <f t="shared" si="2"/>
        <v/>
      </c>
      <c r="F89" s="172">
        <v>84</v>
      </c>
      <c r="G89" s="190"/>
      <c r="H89" s="173" t="str">
        <f t="shared" si="3"/>
        <v/>
      </c>
    </row>
    <row r="90" spans="1:8" x14ac:dyDescent="0.3">
      <c r="A90" s="172">
        <v>85</v>
      </c>
      <c r="B90" s="193"/>
      <c r="C90" s="173" t="str">
        <f t="shared" si="2"/>
        <v/>
      </c>
      <c r="F90" s="172">
        <v>85</v>
      </c>
      <c r="G90" s="190"/>
      <c r="H90" s="173" t="str">
        <f t="shared" si="3"/>
        <v/>
      </c>
    </row>
    <row r="91" spans="1:8" x14ac:dyDescent="0.3">
      <c r="A91" s="172">
        <v>86</v>
      </c>
      <c r="B91" s="193"/>
      <c r="C91" s="173" t="str">
        <f t="shared" si="2"/>
        <v/>
      </c>
      <c r="F91" s="172">
        <v>86</v>
      </c>
      <c r="G91" s="190"/>
      <c r="H91" s="173" t="str">
        <f t="shared" si="3"/>
        <v/>
      </c>
    </row>
    <row r="92" spans="1:8" x14ac:dyDescent="0.3">
      <c r="A92" s="172">
        <v>87</v>
      </c>
      <c r="B92" s="193"/>
      <c r="C92" s="173" t="str">
        <f t="shared" si="2"/>
        <v/>
      </c>
      <c r="F92" s="172">
        <v>87</v>
      </c>
      <c r="G92" s="190"/>
      <c r="H92" s="173" t="str">
        <f t="shared" si="3"/>
        <v/>
      </c>
    </row>
    <row r="93" spans="1:8" x14ac:dyDescent="0.3">
      <c r="A93" s="172">
        <v>88</v>
      </c>
      <c r="B93" s="193"/>
      <c r="C93" s="173" t="str">
        <f t="shared" si="2"/>
        <v/>
      </c>
      <c r="F93" s="172">
        <v>88</v>
      </c>
      <c r="G93" s="190"/>
      <c r="H93" s="173" t="str">
        <f t="shared" si="3"/>
        <v/>
      </c>
    </row>
    <row r="94" spans="1:8" x14ac:dyDescent="0.3">
      <c r="A94" s="172">
        <v>89</v>
      </c>
      <c r="B94" s="193"/>
      <c r="C94" s="173" t="str">
        <f t="shared" si="2"/>
        <v/>
      </c>
      <c r="F94" s="172">
        <v>89</v>
      </c>
      <c r="G94" s="190"/>
      <c r="H94" s="173" t="str">
        <f t="shared" si="3"/>
        <v/>
      </c>
    </row>
    <row r="95" spans="1:8" x14ac:dyDescent="0.3">
      <c r="A95" s="172">
        <v>90</v>
      </c>
      <c r="B95" s="193"/>
      <c r="C95" s="173" t="str">
        <f t="shared" si="2"/>
        <v/>
      </c>
      <c r="F95" s="172">
        <v>90</v>
      </c>
      <c r="G95" s="190"/>
      <c r="H95" s="173" t="str">
        <f t="shared" si="3"/>
        <v/>
      </c>
    </row>
    <row r="96" spans="1:8" x14ac:dyDescent="0.3">
      <c r="A96" s="172">
        <v>91</v>
      </c>
      <c r="B96" s="193"/>
      <c r="C96" s="173" t="str">
        <f t="shared" si="2"/>
        <v/>
      </c>
      <c r="F96" s="172">
        <v>91</v>
      </c>
      <c r="G96" s="190"/>
      <c r="H96" s="173" t="str">
        <f t="shared" si="3"/>
        <v/>
      </c>
    </row>
    <row r="97" spans="1:8" x14ac:dyDescent="0.3">
      <c r="A97" s="172">
        <v>92</v>
      </c>
      <c r="B97" s="193"/>
      <c r="C97" s="173" t="str">
        <f t="shared" si="2"/>
        <v/>
      </c>
      <c r="F97" s="172">
        <v>92</v>
      </c>
      <c r="G97" s="190"/>
      <c r="H97" s="173" t="str">
        <f t="shared" si="3"/>
        <v/>
      </c>
    </row>
    <row r="98" spans="1:8" x14ac:dyDescent="0.3">
      <c r="A98" s="172">
        <v>93</v>
      </c>
      <c r="B98" s="193"/>
      <c r="C98" s="173" t="str">
        <f t="shared" si="2"/>
        <v/>
      </c>
      <c r="F98" s="172">
        <v>93</v>
      </c>
      <c r="G98" s="190"/>
      <c r="H98" s="173" t="str">
        <f t="shared" si="3"/>
        <v/>
      </c>
    </row>
    <row r="99" spans="1:8" x14ac:dyDescent="0.3">
      <c r="A99" s="172">
        <v>94</v>
      </c>
      <c r="B99" s="193"/>
      <c r="C99" s="173" t="str">
        <f t="shared" si="2"/>
        <v/>
      </c>
      <c r="F99" s="172">
        <v>94</v>
      </c>
      <c r="G99" s="190"/>
      <c r="H99" s="173" t="str">
        <f t="shared" si="3"/>
        <v/>
      </c>
    </row>
    <row r="100" spans="1:8" x14ac:dyDescent="0.3">
      <c r="A100" s="172">
        <v>95</v>
      </c>
      <c r="B100" s="193"/>
      <c r="C100" s="173" t="str">
        <f t="shared" si="2"/>
        <v/>
      </c>
      <c r="F100" s="172">
        <v>95</v>
      </c>
      <c r="G100" s="190"/>
      <c r="H100" s="173" t="str">
        <f t="shared" si="3"/>
        <v/>
      </c>
    </row>
    <row r="101" spans="1:8" x14ac:dyDescent="0.3">
      <c r="A101" s="172">
        <v>96</v>
      </c>
      <c r="B101" s="193"/>
      <c r="C101" s="173" t="str">
        <f t="shared" si="2"/>
        <v/>
      </c>
      <c r="F101" s="172">
        <v>96</v>
      </c>
      <c r="G101" s="190"/>
      <c r="H101" s="173" t="str">
        <f t="shared" si="3"/>
        <v/>
      </c>
    </row>
    <row r="102" spans="1:8" x14ac:dyDescent="0.3">
      <c r="A102" s="172">
        <v>97</v>
      </c>
      <c r="B102" s="193"/>
      <c r="C102" s="173" t="str">
        <f t="shared" si="2"/>
        <v/>
      </c>
      <c r="F102" s="172">
        <v>97</v>
      </c>
      <c r="G102" s="190"/>
      <c r="H102" s="173" t="str">
        <f t="shared" si="3"/>
        <v/>
      </c>
    </row>
    <row r="103" spans="1:8" x14ac:dyDescent="0.3">
      <c r="A103" s="172">
        <v>98</v>
      </c>
      <c r="B103" s="193"/>
      <c r="C103" s="173" t="str">
        <f t="shared" si="2"/>
        <v/>
      </c>
      <c r="F103" s="172">
        <v>98</v>
      </c>
      <c r="G103" s="190"/>
      <c r="H103" s="173" t="str">
        <f t="shared" si="3"/>
        <v/>
      </c>
    </row>
    <row r="104" spans="1:8" x14ac:dyDescent="0.3">
      <c r="A104" s="172">
        <v>99</v>
      </c>
      <c r="B104" s="193"/>
      <c r="C104" s="173" t="str">
        <f t="shared" si="2"/>
        <v/>
      </c>
      <c r="F104" s="172">
        <v>99</v>
      </c>
      <c r="G104" s="190"/>
      <c r="H104" s="173" t="str">
        <f t="shared" si="3"/>
        <v/>
      </c>
    </row>
    <row r="105" spans="1:8" x14ac:dyDescent="0.3">
      <c r="A105" s="172">
        <v>100</v>
      </c>
      <c r="B105" s="193"/>
      <c r="C105" s="173" t="str">
        <f t="shared" si="2"/>
        <v/>
      </c>
      <c r="F105" s="172">
        <v>100</v>
      </c>
      <c r="G105" s="190"/>
      <c r="H105" s="173" t="str">
        <f t="shared" si="3"/>
        <v/>
      </c>
    </row>
    <row r="106" spans="1:8" x14ac:dyDescent="0.3">
      <c r="A106" s="172">
        <v>101</v>
      </c>
      <c r="B106" s="193"/>
      <c r="C106" s="173" t="str">
        <f t="shared" si="2"/>
        <v/>
      </c>
      <c r="F106" s="172">
        <v>101</v>
      </c>
      <c r="G106" s="190"/>
      <c r="H106" s="173" t="str">
        <f t="shared" si="3"/>
        <v/>
      </c>
    </row>
    <row r="107" spans="1:8" x14ac:dyDescent="0.3">
      <c r="A107" s="172">
        <v>102</v>
      </c>
      <c r="B107" s="193"/>
      <c r="C107" s="173" t="str">
        <f t="shared" si="2"/>
        <v/>
      </c>
      <c r="F107" s="172">
        <v>102</v>
      </c>
      <c r="G107" s="190"/>
      <c r="H107" s="173" t="str">
        <f t="shared" si="3"/>
        <v/>
      </c>
    </row>
    <row r="108" spans="1:8" x14ac:dyDescent="0.3">
      <c r="A108" s="172">
        <v>103</v>
      </c>
      <c r="B108" s="193"/>
      <c r="C108" s="173" t="str">
        <f t="shared" si="2"/>
        <v/>
      </c>
      <c r="F108" s="172">
        <v>103</v>
      </c>
      <c r="G108" s="190"/>
      <c r="H108" s="173" t="str">
        <f t="shared" si="3"/>
        <v/>
      </c>
    </row>
    <row r="109" spans="1:8" x14ac:dyDescent="0.3">
      <c r="A109" s="172">
        <v>104</v>
      </c>
      <c r="B109" s="193"/>
      <c r="C109" s="173" t="str">
        <f t="shared" si="2"/>
        <v/>
      </c>
      <c r="F109" s="172">
        <v>104</v>
      </c>
      <c r="G109" s="190"/>
      <c r="H109" s="173" t="str">
        <f t="shared" si="3"/>
        <v/>
      </c>
    </row>
    <row r="110" spans="1:8" x14ac:dyDescent="0.3">
      <c r="A110" s="172">
        <v>105</v>
      </c>
      <c r="B110" s="193"/>
      <c r="C110" s="173" t="str">
        <f t="shared" si="2"/>
        <v/>
      </c>
      <c r="F110" s="172">
        <v>105</v>
      </c>
      <c r="G110" s="190"/>
      <c r="H110" s="173" t="str">
        <f t="shared" si="3"/>
        <v/>
      </c>
    </row>
    <row r="111" spans="1:8" x14ac:dyDescent="0.3">
      <c r="A111" s="172">
        <v>106</v>
      </c>
      <c r="B111" s="193"/>
      <c r="C111" s="173" t="str">
        <f t="shared" si="2"/>
        <v/>
      </c>
      <c r="F111" s="172">
        <v>106</v>
      </c>
      <c r="G111" s="190"/>
      <c r="H111" s="173" t="str">
        <f t="shared" si="3"/>
        <v/>
      </c>
    </row>
    <row r="112" spans="1:8" x14ac:dyDescent="0.3">
      <c r="A112" s="172">
        <v>107</v>
      </c>
      <c r="B112" s="193"/>
      <c r="C112" s="173" t="str">
        <f t="shared" si="2"/>
        <v/>
      </c>
      <c r="F112" s="172">
        <v>107</v>
      </c>
      <c r="G112" s="190"/>
      <c r="H112" s="173" t="str">
        <f t="shared" si="3"/>
        <v/>
      </c>
    </row>
    <row r="113" spans="1:8" x14ac:dyDescent="0.3">
      <c r="A113" s="172">
        <v>108</v>
      </c>
      <c r="B113" s="193"/>
      <c r="C113" s="173" t="str">
        <f t="shared" si="2"/>
        <v/>
      </c>
      <c r="F113" s="172">
        <v>108</v>
      </c>
      <c r="G113" s="190"/>
      <c r="H113" s="173" t="str">
        <f t="shared" si="3"/>
        <v/>
      </c>
    </row>
    <row r="114" spans="1:8" x14ac:dyDescent="0.3">
      <c r="A114" s="172">
        <v>109</v>
      </c>
      <c r="B114" s="193"/>
      <c r="C114" s="173" t="str">
        <f t="shared" si="2"/>
        <v/>
      </c>
      <c r="F114" s="172">
        <v>109</v>
      </c>
      <c r="G114" s="190"/>
      <c r="H114" s="173" t="str">
        <f t="shared" si="3"/>
        <v/>
      </c>
    </row>
    <row r="115" spans="1:8" x14ac:dyDescent="0.3">
      <c r="A115" s="172">
        <v>110</v>
      </c>
      <c r="B115" s="193"/>
      <c r="C115" s="173" t="str">
        <f t="shared" si="2"/>
        <v/>
      </c>
      <c r="F115" s="172">
        <v>110</v>
      </c>
      <c r="G115" s="190"/>
      <c r="H115" s="173" t="str">
        <f t="shared" si="3"/>
        <v/>
      </c>
    </row>
    <row r="116" spans="1:8" x14ac:dyDescent="0.3">
      <c r="A116" s="172">
        <v>111</v>
      </c>
      <c r="B116" s="193"/>
      <c r="C116" s="173" t="str">
        <f t="shared" si="2"/>
        <v/>
      </c>
      <c r="F116" s="172">
        <v>111</v>
      </c>
      <c r="G116" s="190"/>
      <c r="H116" s="173" t="str">
        <f t="shared" si="3"/>
        <v/>
      </c>
    </row>
    <row r="117" spans="1:8" x14ac:dyDescent="0.3">
      <c r="A117" s="172">
        <v>112</v>
      </c>
      <c r="B117" s="193"/>
      <c r="C117" s="173" t="str">
        <f t="shared" si="2"/>
        <v/>
      </c>
      <c r="F117" s="172">
        <v>112</v>
      </c>
      <c r="G117" s="190"/>
      <c r="H117" s="173" t="str">
        <f t="shared" si="3"/>
        <v/>
      </c>
    </row>
    <row r="118" spans="1:8" x14ac:dyDescent="0.3">
      <c r="A118" s="172">
        <v>113</v>
      </c>
      <c r="B118" s="193"/>
      <c r="C118" s="173" t="str">
        <f t="shared" si="2"/>
        <v/>
      </c>
      <c r="F118" s="172">
        <v>113</v>
      </c>
      <c r="G118" s="190"/>
      <c r="H118" s="173" t="str">
        <f t="shared" si="3"/>
        <v/>
      </c>
    </row>
    <row r="119" spans="1:8" x14ac:dyDescent="0.3">
      <c r="A119" s="172">
        <v>114</v>
      </c>
      <c r="B119" s="193"/>
      <c r="C119" s="173" t="str">
        <f t="shared" si="2"/>
        <v/>
      </c>
      <c r="F119" s="172">
        <v>114</v>
      </c>
      <c r="G119" s="190"/>
      <c r="H119" s="173" t="str">
        <f t="shared" si="3"/>
        <v/>
      </c>
    </row>
    <row r="120" spans="1:8" x14ac:dyDescent="0.3">
      <c r="A120" s="172">
        <v>115</v>
      </c>
      <c r="B120" s="193"/>
      <c r="C120" s="173" t="str">
        <f t="shared" si="2"/>
        <v/>
      </c>
      <c r="F120" s="172">
        <v>115</v>
      </c>
      <c r="G120" s="190"/>
      <c r="H120" s="173" t="str">
        <f t="shared" si="3"/>
        <v/>
      </c>
    </row>
    <row r="121" spans="1:8" x14ac:dyDescent="0.3">
      <c r="A121" s="172">
        <v>116</v>
      </c>
      <c r="B121" s="193"/>
      <c r="C121" s="173" t="str">
        <f t="shared" si="2"/>
        <v/>
      </c>
      <c r="F121" s="172">
        <v>116</v>
      </c>
      <c r="G121" s="190"/>
      <c r="H121" s="173" t="str">
        <f t="shared" si="3"/>
        <v/>
      </c>
    </row>
    <row r="122" spans="1:8" x14ac:dyDescent="0.3">
      <c r="A122" s="172">
        <v>117</v>
      </c>
      <c r="B122" s="193"/>
      <c r="C122" s="173" t="str">
        <f t="shared" si="2"/>
        <v/>
      </c>
      <c r="F122" s="172">
        <v>117</v>
      </c>
      <c r="G122" s="190"/>
      <c r="H122" s="173" t="str">
        <f t="shared" si="3"/>
        <v/>
      </c>
    </row>
    <row r="123" spans="1:8" x14ac:dyDescent="0.3">
      <c r="A123" s="172">
        <v>118</v>
      </c>
      <c r="B123" s="193"/>
      <c r="C123" s="173" t="str">
        <f t="shared" si="2"/>
        <v/>
      </c>
      <c r="F123" s="172">
        <v>118</v>
      </c>
      <c r="G123" s="190"/>
      <c r="H123" s="173" t="str">
        <f t="shared" si="3"/>
        <v/>
      </c>
    </row>
    <row r="124" spans="1:8" x14ac:dyDescent="0.3">
      <c r="A124" s="172">
        <v>119</v>
      </c>
      <c r="B124" s="193"/>
      <c r="C124" s="173" t="str">
        <f t="shared" si="2"/>
        <v/>
      </c>
      <c r="F124" s="172">
        <v>119</v>
      </c>
      <c r="G124" s="190"/>
      <c r="H124" s="173" t="str">
        <f t="shared" si="3"/>
        <v/>
      </c>
    </row>
    <row r="125" spans="1:8" x14ac:dyDescent="0.3">
      <c r="A125" s="172">
        <v>120</v>
      </c>
      <c r="B125" s="193"/>
      <c r="C125" s="173" t="str">
        <f t="shared" si="2"/>
        <v/>
      </c>
      <c r="F125" s="172">
        <v>120</v>
      </c>
      <c r="G125" s="190"/>
      <c r="H125" s="173" t="str">
        <f t="shared" si="3"/>
        <v/>
      </c>
    </row>
    <row r="126" spans="1:8" x14ac:dyDescent="0.3">
      <c r="A126" s="172">
        <v>121</v>
      </c>
      <c r="B126" s="193"/>
      <c r="C126" s="173" t="str">
        <f t="shared" si="2"/>
        <v/>
      </c>
      <c r="F126" s="172">
        <v>121</v>
      </c>
      <c r="G126" s="190"/>
      <c r="H126" s="173" t="str">
        <f t="shared" si="3"/>
        <v/>
      </c>
    </row>
    <row r="127" spans="1:8" x14ac:dyDescent="0.3">
      <c r="A127" s="172">
        <v>122</v>
      </c>
      <c r="B127" s="193"/>
      <c r="C127" s="173" t="str">
        <f t="shared" si="2"/>
        <v/>
      </c>
      <c r="F127" s="172">
        <v>122</v>
      </c>
      <c r="G127" s="190"/>
      <c r="H127" s="173" t="str">
        <f t="shared" si="3"/>
        <v/>
      </c>
    </row>
    <row r="128" spans="1:8" x14ac:dyDescent="0.3">
      <c r="A128" s="172">
        <v>123</v>
      </c>
      <c r="B128" s="193"/>
      <c r="C128" s="173" t="str">
        <f t="shared" si="2"/>
        <v/>
      </c>
      <c r="F128" s="172">
        <v>123</v>
      </c>
      <c r="G128" s="190"/>
      <c r="H128" s="173" t="str">
        <f t="shared" si="3"/>
        <v/>
      </c>
    </row>
    <row r="129" spans="1:8" x14ac:dyDescent="0.3">
      <c r="A129" s="172">
        <v>124</v>
      </c>
      <c r="B129" s="193"/>
      <c r="C129" s="173" t="str">
        <f t="shared" si="2"/>
        <v/>
      </c>
      <c r="F129" s="172">
        <v>124</v>
      </c>
      <c r="G129" s="190"/>
      <c r="H129" s="173" t="str">
        <f t="shared" si="3"/>
        <v/>
      </c>
    </row>
    <row r="130" spans="1:8" x14ac:dyDescent="0.3">
      <c r="A130" s="172">
        <v>125</v>
      </c>
      <c r="B130" s="193"/>
      <c r="C130" s="173" t="str">
        <f t="shared" si="2"/>
        <v/>
      </c>
      <c r="F130" s="172">
        <v>125</v>
      </c>
      <c r="G130" s="190"/>
      <c r="H130" s="173" t="str">
        <f t="shared" si="3"/>
        <v/>
      </c>
    </row>
    <row r="131" spans="1:8" x14ac:dyDescent="0.3">
      <c r="A131" s="172">
        <v>126</v>
      </c>
      <c r="B131" s="193"/>
      <c r="C131" s="173" t="str">
        <f t="shared" si="2"/>
        <v/>
      </c>
      <c r="F131" s="172">
        <v>126</v>
      </c>
      <c r="G131" s="190"/>
      <c r="H131" s="173" t="str">
        <f t="shared" si="3"/>
        <v/>
      </c>
    </row>
    <row r="132" spans="1:8" x14ac:dyDescent="0.3">
      <c r="A132" s="172">
        <v>127</v>
      </c>
      <c r="B132" s="193"/>
      <c r="C132" s="173" t="str">
        <f t="shared" si="2"/>
        <v/>
      </c>
      <c r="F132" s="172">
        <v>127</v>
      </c>
      <c r="G132" s="190"/>
      <c r="H132" s="173" t="str">
        <f t="shared" si="3"/>
        <v/>
      </c>
    </row>
    <row r="133" spans="1:8" x14ac:dyDescent="0.3">
      <c r="A133" s="172">
        <v>128</v>
      </c>
      <c r="B133" s="193"/>
      <c r="C133" s="173" t="str">
        <f t="shared" si="2"/>
        <v/>
      </c>
      <c r="F133" s="172">
        <v>128</v>
      </c>
      <c r="G133" s="190"/>
      <c r="H133" s="173" t="str">
        <f t="shared" si="3"/>
        <v/>
      </c>
    </row>
    <row r="134" spans="1:8" x14ac:dyDescent="0.3">
      <c r="A134" s="172">
        <v>129</v>
      </c>
      <c r="B134" s="193"/>
      <c r="C134" s="173" t="str">
        <f t="shared" ref="C134:C197" si="4">IF(B134="","",RIGHT(B134,LEN(B134)-FIND(" ",B134))&amp;", "&amp;LEFT(B134,FIND(" ",B134)-1))</f>
        <v/>
      </c>
      <c r="F134" s="172">
        <v>129</v>
      </c>
      <c r="G134" s="190"/>
      <c r="H134" s="173" t="str">
        <f t="shared" si="3"/>
        <v/>
      </c>
    </row>
    <row r="135" spans="1:8" x14ac:dyDescent="0.3">
      <c r="A135" s="172">
        <v>130</v>
      </c>
      <c r="B135" s="193"/>
      <c r="C135" s="173" t="str">
        <f t="shared" si="4"/>
        <v/>
      </c>
      <c r="F135" s="172">
        <v>130</v>
      </c>
      <c r="G135" s="190"/>
      <c r="H135" s="173" t="str">
        <f t="shared" ref="H135:H198" si="5">IF(G135="","",RIGHT(G135,LEN(G135)-1-FIND(",",G135))&amp;" "&amp;LEFT(G135,FIND(",",G135)-1))</f>
        <v/>
      </c>
    </row>
    <row r="136" spans="1:8" x14ac:dyDescent="0.3">
      <c r="A136" s="172">
        <v>131</v>
      </c>
      <c r="B136" s="193"/>
      <c r="C136" s="173" t="str">
        <f t="shared" si="4"/>
        <v/>
      </c>
      <c r="F136" s="172">
        <v>131</v>
      </c>
      <c r="G136" s="190"/>
      <c r="H136" s="173" t="str">
        <f t="shared" si="5"/>
        <v/>
      </c>
    </row>
    <row r="137" spans="1:8" x14ac:dyDescent="0.3">
      <c r="A137" s="172">
        <v>132</v>
      </c>
      <c r="B137" s="193"/>
      <c r="C137" s="173" t="str">
        <f t="shared" si="4"/>
        <v/>
      </c>
      <c r="F137" s="172">
        <v>132</v>
      </c>
      <c r="G137" s="190"/>
      <c r="H137" s="173" t="str">
        <f t="shared" si="5"/>
        <v/>
      </c>
    </row>
    <row r="138" spans="1:8" x14ac:dyDescent="0.3">
      <c r="A138" s="172">
        <v>133</v>
      </c>
      <c r="B138" s="193"/>
      <c r="C138" s="173" t="str">
        <f t="shared" si="4"/>
        <v/>
      </c>
      <c r="F138" s="172">
        <v>133</v>
      </c>
      <c r="G138" s="190"/>
      <c r="H138" s="173" t="str">
        <f t="shared" si="5"/>
        <v/>
      </c>
    </row>
    <row r="139" spans="1:8" x14ac:dyDescent="0.3">
      <c r="A139" s="172">
        <v>134</v>
      </c>
      <c r="B139" s="193"/>
      <c r="C139" s="173" t="str">
        <f t="shared" si="4"/>
        <v/>
      </c>
      <c r="F139" s="172">
        <v>134</v>
      </c>
      <c r="G139" s="190"/>
      <c r="H139" s="173" t="str">
        <f t="shared" si="5"/>
        <v/>
      </c>
    </row>
    <row r="140" spans="1:8" x14ac:dyDescent="0.3">
      <c r="A140" s="172">
        <v>135</v>
      </c>
      <c r="B140" s="193"/>
      <c r="C140" s="173" t="str">
        <f t="shared" si="4"/>
        <v/>
      </c>
      <c r="F140" s="172">
        <v>135</v>
      </c>
      <c r="G140" s="190"/>
      <c r="H140" s="173" t="str">
        <f t="shared" si="5"/>
        <v/>
      </c>
    </row>
    <row r="141" spans="1:8" x14ac:dyDescent="0.3">
      <c r="A141" s="172">
        <v>136</v>
      </c>
      <c r="B141" s="193"/>
      <c r="C141" s="173" t="str">
        <f t="shared" si="4"/>
        <v/>
      </c>
      <c r="F141" s="172">
        <v>136</v>
      </c>
      <c r="G141" s="190"/>
      <c r="H141" s="173" t="str">
        <f t="shared" si="5"/>
        <v/>
      </c>
    </row>
    <row r="142" spans="1:8" x14ac:dyDescent="0.3">
      <c r="A142" s="172">
        <v>137</v>
      </c>
      <c r="B142" s="193"/>
      <c r="C142" s="173" t="str">
        <f t="shared" si="4"/>
        <v/>
      </c>
      <c r="F142" s="172">
        <v>137</v>
      </c>
      <c r="G142" s="190"/>
      <c r="H142" s="173" t="str">
        <f t="shared" si="5"/>
        <v/>
      </c>
    </row>
    <row r="143" spans="1:8" x14ac:dyDescent="0.3">
      <c r="A143" s="172">
        <v>138</v>
      </c>
      <c r="B143" s="193"/>
      <c r="C143" s="173" t="str">
        <f t="shared" si="4"/>
        <v/>
      </c>
      <c r="F143" s="172">
        <v>138</v>
      </c>
      <c r="G143" s="190"/>
      <c r="H143" s="173" t="str">
        <f t="shared" si="5"/>
        <v/>
      </c>
    </row>
    <row r="144" spans="1:8" x14ac:dyDescent="0.3">
      <c r="A144" s="172">
        <v>139</v>
      </c>
      <c r="B144" s="193"/>
      <c r="C144" s="173" t="str">
        <f t="shared" si="4"/>
        <v/>
      </c>
      <c r="F144" s="172">
        <v>139</v>
      </c>
      <c r="G144" s="190"/>
      <c r="H144" s="173" t="str">
        <f t="shared" si="5"/>
        <v/>
      </c>
    </row>
    <row r="145" spans="1:8" x14ac:dyDescent="0.3">
      <c r="A145" s="172">
        <v>140</v>
      </c>
      <c r="B145" s="193"/>
      <c r="C145" s="173" t="str">
        <f t="shared" si="4"/>
        <v/>
      </c>
      <c r="F145" s="172">
        <v>140</v>
      </c>
      <c r="G145" s="190"/>
      <c r="H145" s="173" t="str">
        <f t="shared" si="5"/>
        <v/>
      </c>
    </row>
    <row r="146" spans="1:8" x14ac:dyDescent="0.3">
      <c r="A146" s="172">
        <v>141</v>
      </c>
      <c r="B146" s="193"/>
      <c r="C146" s="173" t="str">
        <f t="shared" si="4"/>
        <v/>
      </c>
      <c r="F146" s="172">
        <v>141</v>
      </c>
      <c r="G146" s="190"/>
      <c r="H146" s="173" t="str">
        <f t="shared" si="5"/>
        <v/>
      </c>
    </row>
    <row r="147" spans="1:8" x14ac:dyDescent="0.3">
      <c r="A147" s="172">
        <v>142</v>
      </c>
      <c r="B147" s="193"/>
      <c r="C147" s="173" t="str">
        <f t="shared" si="4"/>
        <v/>
      </c>
      <c r="F147" s="172">
        <v>142</v>
      </c>
      <c r="G147" s="190"/>
      <c r="H147" s="173" t="str">
        <f t="shared" si="5"/>
        <v/>
      </c>
    </row>
    <row r="148" spans="1:8" x14ac:dyDescent="0.3">
      <c r="A148" s="172">
        <v>143</v>
      </c>
      <c r="B148" s="193"/>
      <c r="C148" s="173" t="str">
        <f t="shared" si="4"/>
        <v/>
      </c>
      <c r="F148" s="172">
        <v>143</v>
      </c>
      <c r="G148" s="190"/>
      <c r="H148" s="173" t="str">
        <f t="shared" si="5"/>
        <v/>
      </c>
    </row>
    <row r="149" spans="1:8" x14ac:dyDescent="0.3">
      <c r="A149" s="172">
        <v>144</v>
      </c>
      <c r="B149" s="193"/>
      <c r="C149" s="173" t="str">
        <f t="shared" si="4"/>
        <v/>
      </c>
      <c r="F149" s="172">
        <v>144</v>
      </c>
      <c r="G149" s="190"/>
      <c r="H149" s="173" t="str">
        <f t="shared" si="5"/>
        <v/>
      </c>
    </row>
    <row r="150" spans="1:8" x14ac:dyDescent="0.3">
      <c r="A150" s="172">
        <v>145</v>
      </c>
      <c r="B150" s="193"/>
      <c r="C150" s="173" t="str">
        <f t="shared" si="4"/>
        <v/>
      </c>
      <c r="F150" s="172">
        <v>145</v>
      </c>
      <c r="G150" s="190"/>
      <c r="H150" s="173" t="str">
        <f t="shared" si="5"/>
        <v/>
      </c>
    </row>
    <row r="151" spans="1:8" x14ac:dyDescent="0.3">
      <c r="A151" s="172">
        <v>146</v>
      </c>
      <c r="B151" s="193"/>
      <c r="C151" s="173" t="str">
        <f t="shared" si="4"/>
        <v/>
      </c>
      <c r="F151" s="172">
        <v>146</v>
      </c>
      <c r="G151" s="190"/>
      <c r="H151" s="173" t="str">
        <f t="shared" si="5"/>
        <v/>
      </c>
    </row>
    <row r="152" spans="1:8" x14ac:dyDescent="0.3">
      <c r="A152" s="172">
        <v>147</v>
      </c>
      <c r="B152" s="193"/>
      <c r="C152" s="173" t="str">
        <f t="shared" si="4"/>
        <v/>
      </c>
      <c r="F152" s="172">
        <v>147</v>
      </c>
      <c r="G152" s="190"/>
      <c r="H152" s="173" t="str">
        <f t="shared" si="5"/>
        <v/>
      </c>
    </row>
    <row r="153" spans="1:8" x14ac:dyDescent="0.3">
      <c r="A153" s="172">
        <v>148</v>
      </c>
      <c r="B153" s="193"/>
      <c r="C153" s="173" t="str">
        <f t="shared" si="4"/>
        <v/>
      </c>
      <c r="F153" s="172">
        <v>148</v>
      </c>
      <c r="G153" s="190"/>
      <c r="H153" s="173" t="str">
        <f t="shared" si="5"/>
        <v/>
      </c>
    </row>
    <row r="154" spans="1:8" x14ac:dyDescent="0.3">
      <c r="A154" s="172">
        <v>149</v>
      </c>
      <c r="B154" s="193"/>
      <c r="C154" s="173" t="str">
        <f t="shared" si="4"/>
        <v/>
      </c>
      <c r="F154" s="172">
        <v>149</v>
      </c>
      <c r="G154" s="190"/>
      <c r="H154" s="173" t="str">
        <f t="shared" si="5"/>
        <v/>
      </c>
    </row>
    <row r="155" spans="1:8" x14ac:dyDescent="0.3">
      <c r="A155" s="172">
        <v>150</v>
      </c>
      <c r="B155" s="193"/>
      <c r="C155" s="173" t="str">
        <f t="shared" si="4"/>
        <v/>
      </c>
      <c r="F155" s="172">
        <v>150</v>
      </c>
      <c r="G155" s="190"/>
      <c r="H155" s="173" t="str">
        <f t="shared" si="5"/>
        <v/>
      </c>
    </row>
    <row r="156" spans="1:8" x14ac:dyDescent="0.3">
      <c r="A156" s="172">
        <v>151</v>
      </c>
      <c r="B156" s="193"/>
      <c r="C156" s="173" t="str">
        <f t="shared" si="4"/>
        <v/>
      </c>
      <c r="F156" s="172">
        <v>151</v>
      </c>
      <c r="G156" s="190"/>
      <c r="H156" s="173" t="str">
        <f t="shared" si="5"/>
        <v/>
      </c>
    </row>
    <row r="157" spans="1:8" x14ac:dyDescent="0.3">
      <c r="A157" s="172">
        <v>152</v>
      </c>
      <c r="B157" s="193"/>
      <c r="C157" s="173" t="str">
        <f t="shared" si="4"/>
        <v/>
      </c>
      <c r="F157" s="172">
        <v>152</v>
      </c>
      <c r="G157" s="190"/>
      <c r="H157" s="173" t="str">
        <f t="shared" si="5"/>
        <v/>
      </c>
    </row>
    <row r="158" spans="1:8" x14ac:dyDescent="0.3">
      <c r="A158" s="172">
        <v>153</v>
      </c>
      <c r="B158" s="193"/>
      <c r="C158" s="173" t="str">
        <f t="shared" si="4"/>
        <v/>
      </c>
      <c r="F158" s="172">
        <v>153</v>
      </c>
      <c r="G158" s="190"/>
      <c r="H158" s="173" t="str">
        <f t="shared" si="5"/>
        <v/>
      </c>
    </row>
    <row r="159" spans="1:8" x14ac:dyDescent="0.3">
      <c r="A159" s="172">
        <v>154</v>
      </c>
      <c r="B159" s="193"/>
      <c r="C159" s="173" t="str">
        <f t="shared" si="4"/>
        <v/>
      </c>
      <c r="F159" s="172">
        <v>154</v>
      </c>
      <c r="G159" s="190"/>
      <c r="H159" s="173" t="str">
        <f t="shared" si="5"/>
        <v/>
      </c>
    </row>
    <row r="160" spans="1:8" x14ac:dyDescent="0.3">
      <c r="A160" s="172">
        <v>155</v>
      </c>
      <c r="B160" s="193"/>
      <c r="C160" s="173" t="str">
        <f t="shared" si="4"/>
        <v/>
      </c>
      <c r="F160" s="172">
        <v>155</v>
      </c>
      <c r="G160" s="190"/>
      <c r="H160" s="173" t="str">
        <f t="shared" si="5"/>
        <v/>
      </c>
    </row>
    <row r="161" spans="1:8" x14ac:dyDescent="0.3">
      <c r="A161" s="172">
        <v>156</v>
      </c>
      <c r="B161" s="193"/>
      <c r="C161" s="173" t="str">
        <f t="shared" si="4"/>
        <v/>
      </c>
      <c r="F161" s="172">
        <v>156</v>
      </c>
      <c r="G161" s="190"/>
      <c r="H161" s="173" t="str">
        <f t="shared" si="5"/>
        <v/>
      </c>
    </row>
    <row r="162" spans="1:8" x14ac:dyDescent="0.3">
      <c r="A162" s="172">
        <v>157</v>
      </c>
      <c r="B162" s="193"/>
      <c r="C162" s="173" t="str">
        <f t="shared" si="4"/>
        <v/>
      </c>
      <c r="F162" s="172">
        <v>157</v>
      </c>
      <c r="G162" s="190"/>
      <c r="H162" s="173" t="str">
        <f t="shared" si="5"/>
        <v/>
      </c>
    </row>
    <row r="163" spans="1:8" x14ac:dyDescent="0.3">
      <c r="A163" s="172">
        <v>158</v>
      </c>
      <c r="B163" s="193"/>
      <c r="C163" s="173" t="str">
        <f t="shared" si="4"/>
        <v/>
      </c>
      <c r="F163" s="172">
        <v>158</v>
      </c>
      <c r="G163" s="190"/>
      <c r="H163" s="173" t="str">
        <f t="shared" si="5"/>
        <v/>
      </c>
    </row>
    <row r="164" spans="1:8" x14ac:dyDescent="0.3">
      <c r="A164" s="172">
        <v>159</v>
      </c>
      <c r="B164" s="193"/>
      <c r="C164" s="173" t="str">
        <f t="shared" si="4"/>
        <v/>
      </c>
      <c r="F164" s="172">
        <v>159</v>
      </c>
      <c r="G164" s="190"/>
      <c r="H164" s="173" t="str">
        <f t="shared" si="5"/>
        <v/>
      </c>
    </row>
    <row r="165" spans="1:8" x14ac:dyDescent="0.3">
      <c r="A165" s="172">
        <v>160</v>
      </c>
      <c r="B165" s="193"/>
      <c r="C165" s="173" t="str">
        <f t="shared" si="4"/>
        <v/>
      </c>
      <c r="F165" s="172">
        <v>160</v>
      </c>
      <c r="G165" s="190"/>
      <c r="H165" s="173" t="str">
        <f t="shared" si="5"/>
        <v/>
      </c>
    </row>
    <row r="166" spans="1:8" x14ac:dyDescent="0.3">
      <c r="A166" s="172">
        <v>161</v>
      </c>
      <c r="B166" s="193"/>
      <c r="C166" s="173" t="str">
        <f t="shared" si="4"/>
        <v/>
      </c>
      <c r="F166" s="172">
        <v>161</v>
      </c>
      <c r="G166" s="190"/>
      <c r="H166" s="173" t="str">
        <f t="shared" si="5"/>
        <v/>
      </c>
    </row>
    <row r="167" spans="1:8" x14ac:dyDescent="0.3">
      <c r="A167" s="172">
        <v>162</v>
      </c>
      <c r="B167" s="193"/>
      <c r="C167" s="173" t="str">
        <f t="shared" si="4"/>
        <v/>
      </c>
      <c r="F167" s="172">
        <v>162</v>
      </c>
      <c r="G167" s="190"/>
      <c r="H167" s="173" t="str">
        <f t="shared" si="5"/>
        <v/>
      </c>
    </row>
    <row r="168" spans="1:8" x14ac:dyDescent="0.3">
      <c r="A168" s="172">
        <v>163</v>
      </c>
      <c r="B168" s="193"/>
      <c r="C168" s="173" t="str">
        <f t="shared" si="4"/>
        <v/>
      </c>
      <c r="F168" s="172">
        <v>163</v>
      </c>
      <c r="G168" s="190"/>
      <c r="H168" s="173" t="str">
        <f t="shared" si="5"/>
        <v/>
      </c>
    </row>
    <row r="169" spans="1:8" x14ac:dyDescent="0.3">
      <c r="A169" s="172">
        <v>164</v>
      </c>
      <c r="B169" s="193"/>
      <c r="C169" s="173" t="str">
        <f t="shared" si="4"/>
        <v/>
      </c>
      <c r="F169" s="172">
        <v>164</v>
      </c>
      <c r="G169" s="190"/>
      <c r="H169" s="173" t="str">
        <f t="shared" si="5"/>
        <v/>
      </c>
    </row>
    <row r="170" spans="1:8" x14ac:dyDescent="0.3">
      <c r="A170" s="172">
        <v>165</v>
      </c>
      <c r="B170" s="193"/>
      <c r="C170" s="173" t="str">
        <f t="shared" si="4"/>
        <v/>
      </c>
      <c r="F170" s="172">
        <v>165</v>
      </c>
      <c r="G170" s="190"/>
      <c r="H170" s="173" t="str">
        <f t="shared" si="5"/>
        <v/>
      </c>
    </row>
    <row r="171" spans="1:8" x14ac:dyDescent="0.3">
      <c r="A171" s="172">
        <v>166</v>
      </c>
      <c r="B171" s="193"/>
      <c r="C171" s="173" t="str">
        <f t="shared" si="4"/>
        <v/>
      </c>
      <c r="F171" s="172">
        <v>166</v>
      </c>
      <c r="G171" s="190"/>
      <c r="H171" s="173" t="str">
        <f t="shared" si="5"/>
        <v/>
      </c>
    </row>
    <row r="172" spans="1:8" x14ac:dyDescent="0.3">
      <c r="A172" s="172">
        <v>167</v>
      </c>
      <c r="B172" s="193"/>
      <c r="C172" s="173" t="str">
        <f t="shared" si="4"/>
        <v/>
      </c>
      <c r="F172" s="172">
        <v>167</v>
      </c>
      <c r="G172" s="190"/>
      <c r="H172" s="173" t="str">
        <f t="shared" si="5"/>
        <v/>
      </c>
    </row>
    <row r="173" spans="1:8" x14ac:dyDescent="0.3">
      <c r="A173" s="172">
        <v>168</v>
      </c>
      <c r="B173" s="193"/>
      <c r="C173" s="173" t="str">
        <f t="shared" si="4"/>
        <v/>
      </c>
      <c r="F173" s="172">
        <v>168</v>
      </c>
      <c r="G173" s="190"/>
      <c r="H173" s="173" t="str">
        <f t="shared" si="5"/>
        <v/>
      </c>
    </row>
    <row r="174" spans="1:8" x14ac:dyDescent="0.3">
      <c r="A174" s="172">
        <v>169</v>
      </c>
      <c r="B174" s="193"/>
      <c r="C174" s="173" t="str">
        <f t="shared" si="4"/>
        <v/>
      </c>
      <c r="F174" s="172">
        <v>169</v>
      </c>
      <c r="G174" s="190"/>
      <c r="H174" s="173" t="str">
        <f t="shared" si="5"/>
        <v/>
      </c>
    </row>
    <row r="175" spans="1:8" x14ac:dyDescent="0.3">
      <c r="A175" s="172">
        <v>170</v>
      </c>
      <c r="B175" s="193"/>
      <c r="C175" s="173" t="str">
        <f t="shared" si="4"/>
        <v/>
      </c>
      <c r="F175" s="172">
        <v>170</v>
      </c>
      <c r="G175" s="190"/>
      <c r="H175" s="173" t="str">
        <f t="shared" si="5"/>
        <v/>
      </c>
    </row>
    <row r="176" spans="1:8" x14ac:dyDescent="0.3">
      <c r="A176" s="172">
        <v>171</v>
      </c>
      <c r="B176" s="193"/>
      <c r="C176" s="173" t="str">
        <f t="shared" si="4"/>
        <v/>
      </c>
      <c r="F176" s="172">
        <v>171</v>
      </c>
      <c r="G176" s="190"/>
      <c r="H176" s="173" t="str">
        <f t="shared" si="5"/>
        <v/>
      </c>
    </row>
    <row r="177" spans="1:8" x14ac:dyDescent="0.3">
      <c r="A177" s="172">
        <v>172</v>
      </c>
      <c r="B177" s="193"/>
      <c r="C177" s="173" t="str">
        <f t="shared" si="4"/>
        <v/>
      </c>
      <c r="F177" s="172">
        <v>172</v>
      </c>
      <c r="G177" s="190"/>
      <c r="H177" s="173" t="str">
        <f t="shared" si="5"/>
        <v/>
      </c>
    </row>
    <row r="178" spans="1:8" x14ac:dyDescent="0.3">
      <c r="A178" s="172">
        <v>173</v>
      </c>
      <c r="B178" s="193"/>
      <c r="C178" s="173" t="str">
        <f t="shared" si="4"/>
        <v/>
      </c>
      <c r="F178" s="172">
        <v>173</v>
      </c>
      <c r="G178" s="190"/>
      <c r="H178" s="173" t="str">
        <f t="shared" si="5"/>
        <v/>
      </c>
    </row>
    <row r="179" spans="1:8" x14ac:dyDescent="0.3">
      <c r="A179" s="172">
        <v>174</v>
      </c>
      <c r="B179" s="193"/>
      <c r="C179" s="173" t="str">
        <f t="shared" si="4"/>
        <v/>
      </c>
      <c r="F179" s="172">
        <v>174</v>
      </c>
      <c r="G179" s="190"/>
      <c r="H179" s="173" t="str">
        <f t="shared" si="5"/>
        <v/>
      </c>
    </row>
    <row r="180" spans="1:8" x14ac:dyDescent="0.3">
      <c r="A180" s="172">
        <v>175</v>
      </c>
      <c r="B180" s="193"/>
      <c r="C180" s="173" t="str">
        <f t="shared" si="4"/>
        <v/>
      </c>
      <c r="F180" s="172">
        <v>175</v>
      </c>
      <c r="G180" s="190"/>
      <c r="H180" s="173" t="str">
        <f t="shared" si="5"/>
        <v/>
      </c>
    </row>
    <row r="181" spans="1:8" x14ac:dyDescent="0.3">
      <c r="A181" s="172">
        <v>176</v>
      </c>
      <c r="B181" s="193"/>
      <c r="C181" s="173" t="str">
        <f t="shared" si="4"/>
        <v/>
      </c>
      <c r="F181" s="172">
        <v>176</v>
      </c>
      <c r="G181" s="190"/>
      <c r="H181" s="173" t="str">
        <f t="shared" si="5"/>
        <v/>
      </c>
    </row>
    <row r="182" spans="1:8" x14ac:dyDescent="0.3">
      <c r="A182" s="172">
        <v>177</v>
      </c>
      <c r="B182" s="193"/>
      <c r="C182" s="173" t="str">
        <f t="shared" si="4"/>
        <v/>
      </c>
      <c r="F182" s="172">
        <v>177</v>
      </c>
      <c r="G182" s="190"/>
      <c r="H182" s="173" t="str">
        <f t="shared" si="5"/>
        <v/>
      </c>
    </row>
    <row r="183" spans="1:8" x14ac:dyDescent="0.3">
      <c r="A183" s="172">
        <v>178</v>
      </c>
      <c r="B183" s="193"/>
      <c r="C183" s="173" t="str">
        <f t="shared" si="4"/>
        <v/>
      </c>
      <c r="F183" s="172">
        <v>178</v>
      </c>
      <c r="G183" s="190"/>
      <c r="H183" s="173" t="str">
        <f t="shared" si="5"/>
        <v/>
      </c>
    </row>
    <row r="184" spans="1:8" x14ac:dyDescent="0.3">
      <c r="A184" s="172">
        <v>179</v>
      </c>
      <c r="B184" s="193"/>
      <c r="C184" s="173" t="str">
        <f t="shared" si="4"/>
        <v/>
      </c>
      <c r="F184" s="172">
        <v>179</v>
      </c>
      <c r="G184" s="190"/>
      <c r="H184" s="173" t="str">
        <f t="shared" si="5"/>
        <v/>
      </c>
    </row>
    <row r="185" spans="1:8" x14ac:dyDescent="0.3">
      <c r="A185" s="172">
        <v>180</v>
      </c>
      <c r="B185" s="193"/>
      <c r="C185" s="173" t="str">
        <f t="shared" si="4"/>
        <v/>
      </c>
      <c r="F185" s="172">
        <v>180</v>
      </c>
      <c r="G185" s="190"/>
      <c r="H185" s="173" t="str">
        <f t="shared" si="5"/>
        <v/>
      </c>
    </row>
    <row r="186" spans="1:8" x14ac:dyDescent="0.3">
      <c r="A186" s="172">
        <v>181</v>
      </c>
      <c r="B186" s="193"/>
      <c r="C186" s="173" t="str">
        <f t="shared" si="4"/>
        <v/>
      </c>
      <c r="F186" s="172">
        <v>181</v>
      </c>
      <c r="G186" s="190"/>
      <c r="H186" s="173" t="str">
        <f t="shared" si="5"/>
        <v/>
      </c>
    </row>
    <row r="187" spans="1:8" x14ac:dyDescent="0.3">
      <c r="A187" s="172">
        <v>182</v>
      </c>
      <c r="B187" s="193"/>
      <c r="C187" s="173" t="str">
        <f t="shared" si="4"/>
        <v/>
      </c>
      <c r="F187" s="172">
        <v>182</v>
      </c>
      <c r="G187" s="190"/>
      <c r="H187" s="173" t="str">
        <f t="shared" si="5"/>
        <v/>
      </c>
    </row>
    <row r="188" spans="1:8" x14ac:dyDescent="0.3">
      <c r="A188" s="172">
        <v>183</v>
      </c>
      <c r="B188" s="193"/>
      <c r="C188" s="173" t="str">
        <f t="shared" si="4"/>
        <v/>
      </c>
      <c r="F188" s="172">
        <v>183</v>
      </c>
      <c r="G188" s="190"/>
      <c r="H188" s="173" t="str">
        <f t="shared" si="5"/>
        <v/>
      </c>
    </row>
    <row r="189" spans="1:8" x14ac:dyDescent="0.3">
      <c r="A189" s="172">
        <v>184</v>
      </c>
      <c r="B189" s="193"/>
      <c r="C189" s="173" t="str">
        <f t="shared" si="4"/>
        <v/>
      </c>
      <c r="F189" s="172">
        <v>184</v>
      </c>
      <c r="G189" s="190"/>
      <c r="H189" s="173" t="str">
        <f t="shared" si="5"/>
        <v/>
      </c>
    </row>
    <row r="190" spans="1:8" x14ac:dyDescent="0.3">
      <c r="A190" s="172">
        <v>185</v>
      </c>
      <c r="B190" s="193"/>
      <c r="C190" s="173" t="str">
        <f t="shared" si="4"/>
        <v/>
      </c>
      <c r="F190" s="172">
        <v>185</v>
      </c>
      <c r="G190" s="190"/>
      <c r="H190" s="173" t="str">
        <f t="shared" si="5"/>
        <v/>
      </c>
    </row>
    <row r="191" spans="1:8" x14ac:dyDescent="0.3">
      <c r="A191" s="172">
        <v>186</v>
      </c>
      <c r="B191" s="193"/>
      <c r="C191" s="173" t="str">
        <f t="shared" si="4"/>
        <v/>
      </c>
      <c r="F191" s="172">
        <v>186</v>
      </c>
      <c r="G191" s="190"/>
      <c r="H191" s="173" t="str">
        <f t="shared" si="5"/>
        <v/>
      </c>
    </row>
    <row r="192" spans="1:8" x14ac:dyDescent="0.3">
      <c r="A192" s="172">
        <v>187</v>
      </c>
      <c r="B192" s="193"/>
      <c r="C192" s="173" t="str">
        <f t="shared" si="4"/>
        <v/>
      </c>
      <c r="F192" s="172">
        <v>187</v>
      </c>
      <c r="G192" s="190"/>
      <c r="H192" s="173" t="str">
        <f t="shared" si="5"/>
        <v/>
      </c>
    </row>
    <row r="193" spans="1:8" x14ac:dyDescent="0.3">
      <c r="A193" s="172">
        <v>188</v>
      </c>
      <c r="B193" s="193"/>
      <c r="C193" s="173" t="str">
        <f t="shared" si="4"/>
        <v/>
      </c>
      <c r="F193" s="172">
        <v>188</v>
      </c>
      <c r="G193" s="190"/>
      <c r="H193" s="173" t="str">
        <f t="shared" si="5"/>
        <v/>
      </c>
    </row>
    <row r="194" spans="1:8" x14ac:dyDescent="0.3">
      <c r="A194" s="172">
        <v>189</v>
      </c>
      <c r="B194" s="193"/>
      <c r="C194" s="173" t="str">
        <f t="shared" si="4"/>
        <v/>
      </c>
      <c r="F194" s="172">
        <v>189</v>
      </c>
      <c r="G194" s="190"/>
      <c r="H194" s="173" t="str">
        <f t="shared" si="5"/>
        <v/>
      </c>
    </row>
    <row r="195" spans="1:8" x14ac:dyDescent="0.3">
      <c r="A195" s="172">
        <v>190</v>
      </c>
      <c r="B195" s="193"/>
      <c r="C195" s="173" t="str">
        <f t="shared" si="4"/>
        <v/>
      </c>
      <c r="F195" s="172">
        <v>190</v>
      </c>
      <c r="G195" s="190"/>
      <c r="H195" s="173" t="str">
        <f t="shared" si="5"/>
        <v/>
      </c>
    </row>
    <row r="196" spans="1:8" x14ac:dyDescent="0.3">
      <c r="A196" s="172">
        <v>191</v>
      </c>
      <c r="B196" s="193"/>
      <c r="C196" s="173" t="str">
        <f t="shared" si="4"/>
        <v/>
      </c>
      <c r="F196" s="172">
        <v>191</v>
      </c>
      <c r="G196" s="190"/>
      <c r="H196" s="173" t="str">
        <f t="shared" si="5"/>
        <v/>
      </c>
    </row>
    <row r="197" spans="1:8" x14ac:dyDescent="0.3">
      <c r="A197" s="172">
        <v>192</v>
      </c>
      <c r="B197" s="193"/>
      <c r="C197" s="173" t="str">
        <f t="shared" si="4"/>
        <v/>
      </c>
      <c r="F197" s="172">
        <v>192</v>
      </c>
      <c r="G197" s="190"/>
      <c r="H197" s="173" t="str">
        <f t="shared" si="5"/>
        <v/>
      </c>
    </row>
    <row r="198" spans="1:8" x14ac:dyDescent="0.3">
      <c r="A198" s="172">
        <v>193</v>
      </c>
      <c r="B198" s="193"/>
      <c r="C198" s="173" t="str">
        <f t="shared" ref="C198:C261" si="6">IF(B198="","",RIGHT(B198,LEN(B198)-FIND(" ",B198))&amp;", "&amp;LEFT(B198,FIND(" ",B198)-1))</f>
        <v/>
      </c>
      <c r="F198" s="172">
        <v>193</v>
      </c>
      <c r="G198" s="190"/>
      <c r="H198" s="173" t="str">
        <f t="shared" si="5"/>
        <v/>
      </c>
    </row>
    <row r="199" spans="1:8" x14ac:dyDescent="0.3">
      <c r="A199" s="172">
        <v>194</v>
      </c>
      <c r="B199" s="193"/>
      <c r="C199" s="173" t="str">
        <f t="shared" si="6"/>
        <v/>
      </c>
      <c r="F199" s="172">
        <v>194</v>
      </c>
      <c r="G199" s="190"/>
      <c r="H199" s="173" t="str">
        <f t="shared" ref="H199:H262" si="7">IF(G199="","",RIGHT(G199,LEN(G199)-1-FIND(",",G199))&amp;" "&amp;LEFT(G199,FIND(",",G199)-1))</f>
        <v/>
      </c>
    </row>
    <row r="200" spans="1:8" x14ac:dyDescent="0.3">
      <c r="A200" s="172">
        <v>195</v>
      </c>
      <c r="B200" s="193"/>
      <c r="C200" s="173" t="str">
        <f t="shared" si="6"/>
        <v/>
      </c>
      <c r="F200" s="172">
        <v>195</v>
      </c>
      <c r="G200" s="190"/>
      <c r="H200" s="173" t="str">
        <f t="shared" si="7"/>
        <v/>
      </c>
    </row>
    <row r="201" spans="1:8" x14ac:dyDescent="0.3">
      <c r="A201" s="172">
        <v>196</v>
      </c>
      <c r="B201" s="193"/>
      <c r="C201" s="173" t="str">
        <f t="shared" si="6"/>
        <v/>
      </c>
      <c r="F201" s="172">
        <v>196</v>
      </c>
      <c r="G201" s="190"/>
      <c r="H201" s="173" t="str">
        <f t="shared" si="7"/>
        <v/>
      </c>
    </row>
    <row r="202" spans="1:8" x14ac:dyDescent="0.3">
      <c r="A202" s="172">
        <v>197</v>
      </c>
      <c r="B202" s="193"/>
      <c r="C202" s="173" t="str">
        <f t="shared" si="6"/>
        <v/>
      </c>
      <c r="F202" s="172">
        <v>197</v>
      </c>
      <c r="G202" s="190"/>
      <c r="H202" s="173" t="str">
        <f t="shared" si="7"/>
        <v/>
      </c>
    </row>
    <row r="203" spans="1:8" x14ac:dyDescent="0.3">
      <c r="A203" s="172">
        <v>198</v>
      </c>
      <c r="B203" s="193"/>
      <c r="C203" s="173" t="str">
        <f t="shared" si="6"/>
        <v/>
      </c>
      <c r="F203" s="172">
        <v>198</v>
      </c>
      <c r="G203" s="190"/>
      <c r="H203" s="173" t="str">
        <f t="shared" si="7"/>
        <v/>
      </c>
    </row>
    <row r="204" spans="1:8" x14ac:dyDescent="0.3">
      <c r="A204" s="172">
        <v>199</v>
      </c>
      <c r="B204" s="193"/>
      <c r="C204" s="173" t="str">
        <f t="shared" si="6"/>
        <v/>
      </c>
      <c r="F204" s="172">
        <v>199</v>
      </c>
      <c r="G204" s="190"/>
      <c r="H204" s="173" t="str">
        <f t="shared" si="7"/>
        <v/>
      </c>
    </row>
    <row r="205" spans="1:8" x14ac:dyDescent="0.3">
      <c r="A205" s="172">
        <v>200</v>
      </c>
      <c r="B205" s="193"/>
      <c r="C205" s="173" t="str">
        <f t="shared" si="6"/>
        <v/>
      </c>
      <c r="F205" s="172">
        <v>200</v>
      </c>
      <c r="G205" s="190"/>
      <c r="H205" s="173" t="str">
        <f t="shared" si="7"/>
        <v/>
      </c>
    </row>
    <row r="206" spans="1:8" x14ac:dyDescent="0.3">
      <c r="A206" s="172">
        <v>201</v>
      </c>
      <c r="B206" s="193"/>
      <c r="C206" s="173" t="str">
        <f t="shared" si="6"/>
        <v/>
      </c>
      <c r="F206" s="172">
        <v>201</v>
      </c>
      <c r="G206" s="190"/>
      <c r="H206" s="173" t="str">
        <f t="shared" si="7"/>
        <v/>
      </c>
    </row>
    <row r="207" spans="1:8" x14ac:dyDescent="0.3">
      <c r="A207" s="172">
        <v>202</v>
      </c>
      <c r="B207" s="193"/>
      <c r="C207" s="173" t="str">
        <f t="shared" si="6"/>
        <v/>
      </c>
      <c r="F207" s="172">
        <v>202</v>
      </c>
      <c r="G207" s="190"/>
      <c r="H207" s="173" t="str">
        <f t="shared" si="7"/>
        <v/>
      </c>
    </row>
    <row r="208" spans="1:8" x14ac:dyDescent="0.3">
      <c r="A208" s="172">
        <v>203</v>
      </c>
      <c r="B208" s="193"/>
      <c r="C208" s="173" t="str">
        <f t="shared" si="6"/>
        <v/>
      </c>
      <c r="F208" s="172">
        <v>203</v>
      </c>
      <c r="G208" s="190"/>
      <c r="H208" s="173" t="str">
        <f t="shared" si="7"/>
        <v/>
      </c>
    </row>
    <row r="209" spans="1:8" x14ac:dyDescent="0.3">
      <c r="A209" s="172">
        <v>204</v>
      </c>
      <c r="B209" s="193"/>
      <c r="C209" s="173" t="str">
        <f t="shared" si="6"/>
        <v/>
      </c>
      <c r="F209" s="172">
        <v>204</v>
      </c>
      <c r="G209" s="190"/>
      <c r="H209" s="173" t="str">
        <f t="shared" si="7"/>
        <v/>
      </c>
    </row>
    <row r="210" spans="1:8" x14ac:dyDescent="0.3">
      <c r="A210" s="172">
        <v>205</v>
      </c>
      <c r="B210" s="193"/>
      <c r="C210" s="173" t="str">
        <f t="shared" si="6"/>
        <v/>
      </c>
      <c r="F210" s="172">
        <v>205</v>
      </c>
      <c r="G210" s="190"/>
      <c r="H210" s="173" t="str">
        <f t="shared" si="7"/>
        <v/>
      </c>
    </row>
    <row r="211" spans="1:8" x14ac:dyDescent="0.3">
      <c r="A211" s="172">
        <v>206</v>
      </c>
      <c r="B211" s="193"/>
      <c r="C211" s="173" t="str">
        <f t="shared" si="6"/>
        <v/>
      </c>
      <c r="F211" s="172">
        <v>206</v>
      </c>
      <c r="G211" s="190"/>
      <c r="H211" s="173" t="str">
        <f t="shared" si="7"/>
        <v/>
      </c>
    </row>
    <row r="212" spans="1:8" x14ac:dyDescent="0.3">
      <c r="A212" s="172">
        <v>207</v>
      </c>
      <c r="B212" s="193"/>
      <c r="C212" s="173" t="str">
        <f t="shared" si="6"/>
        <v/>
      </c>
      <c r="F212" s="172">
        <v>207</v>
      </c>
      <c r="G212" s="190"/>
      <c r="H212" s="173" t="str">
        <f t="shared" si="7"/>
        <v/>
      </c>
    </row>
    <row r="213" spans="1:8" x14ac:dyDescent="0.3">
      <c r="A213" s="172">
        <v>208</v>
      </c>
      <c r="B213" s="193"/>
      <c r="C213" s="173" t="str">
        <f t="shared" si="6"/>
        <v/>
      </c>
      <c r="F213" s="172">
        <v>208</v>
      </c>
      <c r="G213" s="190"/>
      <c r="H213" s="173" t="str">
        <f t="shared" si="7"/>
        <v/>
      </c>
    </row>
    <row r="214" spans="1:8" x14ac:dyDescent="0.3">
      <c r="A214" s="172">
        <v>209</v>
      </c>
      <c r="B214" s="193"/>
      <c r="C214" s="173" t="str">
        <f t="shared" si="6"/>
        <v/>
      </c>
      <c r="F214" s="172">
        <v>209</v>
      </c>
      <c r="G214" s="190"/>
      <c r="H214" s="173" t="str">
        <f t="shared" si="7"/>
        <v/>
      </c>
    </row>
    <row r="215" spans="1:8" x14ac:dyDescent="0.3">
      <c r="A215" s="172">
        <v>210</v>
      </c>
      <c r="B215" s="193"/>
      <c r="C215" s="173" t="str">
        <f t="shared" si="6"/>
        <v/>
      </c>
      <c r="F215" s="172">
        <v>210</v>
      </c>
      <c r="G215" s="190"/>
      <c r="H215" s="173" t="str">
        <f t="shared" si="7"/>
        <v/>
      </c>
    </row>
    <row r="216" spans="1:8" x14ac:dyDescent="0.3">
      <c r="A216" s="172">
        <v>211</v>
      </c>
      <c r="B216" s="193"/>
      <c r="C216" s="173" t="str">
        <f t="shared" si="6"/>
        <v/>
      </c>
      <c r="F216" s="172">
        <v>211</v>
      </c>
      <c r="G216" s="190"/>
      <c r="H216" s="173" t="str">
        <f t="shared" si="7"/>
        <v/>
      </c>
    </row>
    <row r="217" spans="1:8" x14ac:dyDescent="0.3">
      <c r="A217" s="172">
        <v>212</v>
      </c>
      <c r="B217" s="193"/>
      <c r="C217" s="173" t="str">
        <f t="shared" si="6"/>
        <v/>
      </c>
      <c r="F217" s="172">
        <v>212</v>
      </c>
      <c r="G217" s="190"/>
      <c r="H217" s="173" t="str">
        <f t="shared" si="7"/>
        <v/>
      </c>
    </row>
    <row r="218" spans="1:8" x14ac:dyDescent="0.3">
      <c r="A218" s="172">
        <v>213</v>
      </c>
      <c r="B218" s="193"/>
      <c r="C218" s="173" t="str">
        <f t="shared" si="6"/>
        <v/>
      </c>
      <c r="F218" s="172">
        <v>213</v>
      </c>
      <c r="G218" s="190"/>
      <c r="H218" s="173" t="str">
        <f t="shared" si="7"/>
        <v/>
      </c>
    </row>
    <row r="219" spans="1:8" x14ac:dyDescent="0.3">
      <c r="A219" s="172">
        <v>214</v>
      </c>
      <c r="B219" s="193"/>
      <c r="C219" s="173" t="str">
        <f t="shared" si="6"/>
        <v/>
      </c>
      <c r="F219" s="172">
        <v>214</v>
      </c>
      <c r="G219" s="190"/>
      <c r="H219" s="173" t="str">
        <f t="shared" si="7"/>
        <v/>
      </c>
    </row>
    <row r="220" spans="1:8" x14ac:dyDescent="0.3">
      <c r="A220" s="172">
        <v>215</v>
      </c>
      <c r="B220" s="193"/>
      <c r="C220" s="173" t="str">
        <f t="shared" si="6"/>
        <v/>
      </c>
      <c r="F220" s="172">
        <v>215</v>
      </c>
      <c r="G220" s="190"/>
      <c r="H220" s="173" t="str">
        <f t="shared" si="7"/>
        <v/>
      </c>
    </row>
    <row r="221" spans="1:8" x14ac:dyDescent="0.3">
      <c r="A221" s="172">
        <v>216</v>
      </c>
      <c r="B221" s="193"/>
      <c r="C221" s="173" t="str">
        <f t="shared" si="6"/>
        <v/>
      </c>
      <c r="F221" s="172">
        <v>216</v>
      </c>
      <c r="G221" s="190"/>
      <c r="H221" s="173" t="str">
        <f t="shared" si="7"/>
        <v/>
      </c>
    </row>
    <row r="222" spans="1:8" x14ac:dyDescent="0.3">
      <c r="A222" s="172">
        <v>217</v>
      </c>
      <c r="B222" s="193"/>
      <c r="C222" s="173" t="str">
        <f t="shared" si="6"/>
        <v/>
      </c>
      <c r="F222" s="172">
        <v>217</v>
      </c>
      <c r="G222" s="190"/>
      <c r="H222" s="173" t="str">
        <f t="shared" si="7"/>
        <v/>
      </c>
    </row>
    <row r="223" spans="1:8" x14ac:dyDescent="0.3">
      <c r="A223" s="172">
        <v>218</v>
      </c>
      <c r="B223" s="193"/>
      <c r="C223" s="173" t="str">
        <f t="shared" si="6"/>
        <v/>
      </c>
      <c r="F223" s="172">
        <v>218</v>
      </c>
      <c r="G223" s="190"/>
      <c r="H223" s="173" t="str">
        <f t="shared" si="7"/>
        <v/>
      </c>
    </row>
    <row r="224" spans="1:8" x14ac:dyDescent="0.3">
      <c r="A224" s="172">
        <v>219</v>
      </c>
      <c r="B224" s="193"/>
      <c r="C224" s="173" t="str">
        <f t="shared" si="6"/>
        <v/>
      </c>
      <c r="F224" s="172">
        <v>219</v>
      </c>
      <c r="G224" s="190"/>
      <c r="H224" s="173" t="str">
        <f t="shared" si="7"/>
        <v/>
      </c>
    </row>
    <row r="225" spans="1:8" x14ac:dyDescent="0.3">
      <c r="A225" s="172">
        <v>220</v>
      </c>
      <c r="B225" s="193"/>
      <c r="C225" s="173" t="str">
        <f t="shared" si="6"/>
        <v/>
      </c>
      <c r="F225" s="172">
        <v>220</v>
      </c>
      <c r="G225" s="190"/>
      <c r="H225" s="173" t="str">
        <f t="shared" si="7"/>
        <v/>
      </c>
    </row>
    <row r="226" spans="1:8" x14ac:dyDescent="0.3">
      <c r="A226" s="172">
        <v>221</v>
      </c>
      <c r="B226" s="193"/>
      <c r="C226" s="173" t="str">
        <f t="shared" si="6"/>
        <v/>
      </c>
      <c r="F226" s="172">
        <v>221</v>
      </c>
      <c r="G226" s="190"/>
      <c r="H226" s="173" t="str">
        <f t="shared" si="7"/>
        <v/>
      </c>
    </row>
    <row r="227" spans="1:8" x14ac:dyDescent="0.3">
      <c r="A227" s="172">
        <v>222</v>
      </c>
      <c r="B227" s="193"/>
      <c r="C227" s="173" t="str">
        <f t="shared" si="6"/>
        <v/>
      </c>
      <c r="F227" s="172">
        <v>222</v>
      </c>
      <c r="G227" s="190"/>
      <c r="H227" s="173" t="str">
        <f t="shared" si="7"/>
        <v/>
      </c>
    </row>
    <row r="228" spans="1:8" x14ac:dyDescent="0.3">
      <c r="A228" s="172">
        <v>223</v>
      </c>
      <c r="B228" s="193"/>
      <c r="C228" s="173" t="str">
        <f t="shared" si="6"/>
        <v/>
      </c>
      <c r="F228" s="172">
        <v>223</v>
      </c>
      <c r="G228" s="190"/>
      <c r="H228" s="173" t="str">
        <f t="shared" si="7"/>
        <v/>
      </c>
    </row>
    <row r="229" spans="1:8" x14ac:dyDescent="0.3">
      <c r="A229" s="172">
        <v>224</v>
      </c>
      <c r="B229" s="193"/>
      <c r="C229" s="173" t="str">
        <f t="shared" si="6"/>
        <v/>
      </c>
      <c r="F229" s="172">
        <v>224</v>
      </c>
      <c r="G229" s="190"/>
      <c r="H229" s="173" t="str">
        <f t="shared" si="7"/>
        <v/>
      </c>
    </row>
    <row r="230" spans="1:8" x14ac:dyDescent="0.3">
      <c r="A230" s="172">
        <v>225</v>
      </c>
      <c r="B230" s="193"/>
      <c r="C230" s="173" t="str">
        <f t="shared" si="6"/>
        <v/>
      </c>
      <c r="F230" s="172">
        <v>225</v>
      </c>
      <c r="G230" s="190"/>
      <c r="H230" s="173" t="str">
        <f t="shared" si="7"/>
        <v/>
      </c>
    </row>
    <row r="231" spans="1:8" x14ac:dyDescent="0.3">
      <c r="A231" s="172">
        <v>226</v>
      </c>
      <c r="B231" s="193"/>
      <c r="C231" s="173" t="str">
        <f t="shared" si="6"/>
        <v/>
      </c>
      <c r="F231" s="172">
        <v>226</v>
      </c>
      <c r="G231" s="190"/>
      <c r="H231" s="173" t="str">
        <f t="shared" si="7"/>
        <v/>
      </c>
    </row>
    <row r="232" spans="1:8" x14ac:dyDescent="0.3">
      <c r="A232" s="172">
        <v>227</v>
      </c>
      <c r="B232" s="193"/>
      <c r="C232" s="173" t="str">
        <f t="shared" si="6"/>
        <v/>
      </c>
      <c r="F232" s="172">
        <v>227</v>
      </c>
      <c r="G232" s="190"/>
      <c r="H232" s="173" t="str">
        <f t="shared" si="7"/>
        <v/>
      </c>
    </row>
    <row r="233" spans="1:8" x14ac:dyDescent="0.3">
      <c r="A233" s="172">
        <v>228</v>
      </c>
      <c r="B233" s="193"/>
      <c r="C233" s="173" t="str">
        <f t="shared" si="6"/>
        <v/>
      </c>
      <c r="F233" s="172">
        <v>228</v>
      </c>
      <c r="G233" s="190"/>
      <c r="H233" s="173" t="str">
        <f t="shared" si="7"/>
        <v/>
      </c>
    </row>
    <row r="234" spans="1:8" x14ac:dyDescent="0.3">
      <c r="A234" s="172">
        <v>229</v>
      </c>
      <c r="B234" s="193"/>
      <c r="C234" s="173" t="str">
        <f t="shared" si="6"/>
        <v/>
      </c>
      <c r="F234" s="172">
        <v>229</v>
      </c>
      <c r="G234" s="190"/>
      <c r="H234" s="173" t="str">
        <f t="shared" si="7"/>
        <v/>
      </c>
    </row>
    <row r="235" spans="1:8" x14ac:dyDescent="0.3">
      <c r="A235" s="172">
        <v>230</v>
      </c>
      <c r="B235" s="193"/>
      <c r="C235" s="173" t="str">
        <f t="shared" si="6"/>
        <v/>
      </c>
      <c r="F235" s="172">
        <v>230</v>
      </c>
      <c r="G235" s="190"/>
      <c r="H235" s="173" t="str">
        <f t="shared" si="7"/>
        <v/>
      </c>
    </row>
    <row r="236" spans="1:8" x14ac:dyDescent="0.3">
      <c r="A236" s="172">
        <v>231</v>
      </c>
      <c r="B236" s="193"/>
      <c r="C236" s="173" t="str">
        <f t="shared" si="6"/>
        <v/>
      </c>
      <c r="F236" s="172">
        <v>231</v>
      </c>
      <c r="G236" s="190"/>
      <c r="H236" s="173" t="str">
        <f t="shared" si="7"/>
        <v/>
      </c>
    </row>
    <row r="237" spans="1:8" x14ac:dyDescent="0.3">
      <c r="A237" s="172">
        <v>232</v>
      </c>
      <c r="B237" s="193"/>
      <c r="C237" s="173" t="str">
        <f t="shared" si="6"/>
        <v/>
      </c>
      <c r="F237" s="172">
        <v>232</v>
      </c>
      <c r="G237" s="190"/>
      <c r="H237" s="173" t="str">
        <f t="shared" si="7"/>
        <v/>
      </c>
    </row>
    <row r="238" spans="1:8" x14ac:dyDescent="0.3">
      <c r="A238" s="172">
        <v>233</v>
      </c>
      <c r="B238" s="193"/>
      <c r="C238" s="173" t="str">
        <f t="shared" si="6"/>
        <v/>
      </c>
      <c r="F238" s="172">
        <v>233</v>
      </c>
      <c r="G238" s="190"/>
      <c r="H238" s="173" t="str">
        <f t="shared" si="7"/>
        <v/>
      </c>
    </row>
    <row r="239" spans="1:8" x14ac:dyDescent="0.3">
      <c r="A239" s="172">
        <v>234</v>
      </c>
      <c r="B239" s="193"/>
      <c r="C239" s="173" t="str">
        <f t="shared" si="6"/>
        <v/>
      </c>
      <c r="F239" s="172">
        <v>234</v>
      </c>
      <c r="G239" s="190"/>
      <c r="H239" s="173" t="str">
        <f t="shared" si="7"/>
        <v/>
      </c>
    </row>
    <row r="240" spans="1:8" x14ac:dyDescent="0.3">
      <c r="A240" s="172">
        <v>235</v>
      </c>
      <c r="B240" s="193"/>
      <c r="C240" s="173" t="str">
        <f t="shared" si="6"/>
        <v/>
      </c>
      <c r="F240" s="172">
        <v>235</v>
      </c>
      <c r="G240" s="190"/>
      <c r="H240" s="173" t="str">
        <f t="shared" si="7"/>
        <v/>
      </c>
    </row>
    <row r="241" spans="1:8" x14ac:dyDescent="0.3">
      <c r="A241" s="172">
        <v>236</v>
      </c>
      <c r="B241" s="193"/>
      <c r="C241" s="173" t="str">
        <f t="shared" si="6"/>
        <v/>
      </c>
      <c r="F241" s="172">
        <v>236</v>
      </c>
      <c r="G241" s="190"/>
      <c r="H241" s="173" t="str">
        <f t="shared" si="7"/>
        <v/>
      </c>
    </row>
    <row r="242" spans="1:8" x14ac:dyDescent="0.3">
      <c r="A242" s="172">
        <v>237</v>
      </c>
      <c r="B242" s="193"/>
      <c r="C242" s="173" t="str">
        <f t="shared" si="6"/>
        <v/>
      </c>
      <c r="F242" s="172">
        <v>237</v>
      </c>
      <c r="G242" s="190"/>
      <c r="H242" s="173" t="str">
        <f t="shared" si="7"/>
        <v/>
      </c>
    </row>
    <row r="243" spans="1:8" x14ac:dyDescent="0.3">
      <c r="A243" s="172">
        <v>238</v>
      </c>
      <c r="B243" s="193"/>
      <c r="C243" s="173" t="str">
        <f t="shared" si="6"/>
        <v/>
      </c>
      <c r="F243" s="172">
        <v>238</v>
      </c>
      <c r="G243" s="190"/>
      <c r="H243" s="173" t="str">
        <f t="shared" si="7"/>
        <v/>
      </c>
    </row>
    <row r="244" spans="1:8" x14ac:dyDescent="0.3">
      <c r="A244" s="172">
        <v>239</v>
      </c>
      <c r="B244" s="193"/>
      <c r="C244" s="173" t="str">
        <f t="shared" si="6"/>
        <v/>
      </c>
      <c r="F244" s="172">
        <v>239</v>
      </c>
      <c r="G244" s="190"/>
      <c r="H244" s="173" t="str">
        <f t="shared" si="7"/>
        <v/>
      </c>
    </row>
    <row r="245" spans="1:8" x14ac:dyDescent="0.3">
      <c r="A245" s="172">
        <v>240</v>
      </c>
      <c r="B245" s="193"/>
      <c r="C245" s="173" t="str">
        <f t="shared" si="6"/>
        <v/>
      </c>
      <c r="F245" s="172">
        <v>240</v>
      </c>
      <c r="G245" s="190"/>
      <c r="H245" s="173" t="str">
        <f t="shared" si="7"/>
        <v/>
      </c>
    </row>
    <row r="246" spans="1:8" x14ac:dyDescent="0.3">
      <c r="A246" s="172">
        <v>241</v>
      </c>
      <c r="B246" s="193"/>
      <c r="C246" s="173" t="str">
        <f t="shared" si="6"/>
        <v/>
      </c>
      <c r="F246" s="172">
        <v>241</v>
      </c>
      <c r="G246" s="190"/>
      <c r="H246" s="173" t="str">
        <f t="shared" si="7"/>
        <v/>
      </c>
    </row>
    <row r="247" spans="1:8" x14ac:dyDescent="0.3">
      <c r="A247" s="172">
        <v>242</v>
      </c>
      <c r="B247" s="193"/>
      <c r="C247" s="173" t="str">
        <f t="shared" si="6"/>
        <v/>
      </c>
      <c r="F247" s="172">
        <v>242</v>
      </c>
      <c r="G247" s="190"/>
      <c r="H247" s="173" t="str">
        <f t="shared" si="7"/>
        <v/>
      </c>
    </row>
    <row r="248" spans="1:8" x14ac:dyDescent="0.3">
      <c r="A248" s="172">
        <v>243</v>
      </c>
      <c r="B248" s="193"/>
      <c r="C248" s="173" t="str">
        <f t="shared" si="6"/>
        <v/>
      </c>
      <c r="F248" s="172">
        <v>243</v>
      </c>
      <c r="G248" s="190"/>
      <c r="H248" s="173" t="str">
        <f t="shared" si="7"/>
        <v/>
      </c>
    </row>
    <row r="249" spans="1:8" x14ac:dyDescent="0.3">
      <c r="A249" s="172">
        <v>244</v>
      </c>
      <c r="B249" s="193"/>
      <c r="C249" s="173" t="str">
        <f t="shared" si="6"/>
        <v/>
      </c>
      <c r="F249" s="172">
        <v>244</v>
      </c>
      <c r="G249" s="190"/>
      <c r="H249" s="173" t="str">
        <f t="shared" si="7"/>
        <v/>
      </c>
    </row>
    <row r="250" spans="1:8" x14ac:dyDescent="0.3">
      <c r="A250" s="172">
        <v>245</v>
      </c>
      <c r="B250" s="193"/>
      <c r="C250" s="173" t="str">
        <f t="shared" si="6"/>
        <v/>
      </c>
      <c r="F250" s="172">
        <v>245</v>
      </c>
      <c r="G250" s="190"/>
      <c r="H250" s="173" t="str">
        <f t="shared" si="7"/>
        <v/>
      </c>
    </row>
    <row r="251" spans="1:8" x14ac:dyDescent="0.3">
      <c r="A251" s="172">
        <v>246</v>
      </c>
      <c r="B251" s="193"/>
      <c r="C251" s="173" t="str">
        <f t="shared" si="6"/>
        <v/>
      </c>
      <c r="F251" s="172">
        <v>246</v>
      </c>
      <c r="G251" s="190"/>
      <c r="H251" s="173" t="str">
        <f t="shared" si="7"/>
        <v/>
      </c>
    </row>
    <row r="252" spans="1:8" x14ac:dyDescent="0.3">
      <c r="A252" s="172">
        <v>247</v>
      </c>
      <c r="B252" s="193"/>
      <c r="C252" s="173" t="str">
        <f t="shared" si="6"/>
        <v/>
      </c>
      <c r="F252" s="172">
        <v>247</v>
      </c>
      <c r="G252" s="190"/>
      <c r="H252" s="173" t="str">
        <f t="shared" si="7"/>
        <v/>
      </c>
    </row>
    <row r="253" spans="1:8" x14ac:dyDescent="0.3">
      <c r="A253" s="172">
        <v>248</v>
      </c>
      <c r="B253" s="193"/>
      <c r="C253" s="173" t="str">
        <f t="shared" si="6"/>
        <v/>
      </c>
      <c r="F253" s="172">
        <v>248</v>
      </c>
      <c r="G253" s="190"/>
      <c r="H253" s="173" t="str">
        <f t="shared" si="7"/>
        <v/>
      </c>
    </row>
    <row r="254" spans="1:8" x14ac:dyDescent="0.3">
      <c r="A254" s="172">
        <v>249</v>
      </c>
      <c r="B254" s="193"/>
      <c r="C254" s="173" t="str">
        <f t="shared" si="6"/>
        <v/>
      </c>
      <c r="F254" s="172">
        <v>249</v>
      </c>
      <c r="G254" s="190"/>
      <c r="H254" s="173" t="str">
        <f t="shared" si="7"/>
        <v/>
      </c>
    </row>
    <row r="255" spans="1:8" x14ac:dyDescent="0.3">
      <c r="A255" s="172">
        <v>250</v>
      </c>
      <c r="B255" s="193"/>
      <c r="C255" s="173" t="str">
        <f t="shared" si="6"/>
        <v/>
      </c>
      <c r="F255" s="172">
        <v>250</v>
      </c>
      <c r="G255" s="190"/>
      <c r="H255" s="173" t="str">
        <f t="shared" si="7"/>
        <v/>
      </c>
    </row>
    <row r="256" spans="1:8" x14ac:dyDescent="0.3">
      <c r="A256" s="172">
        <v>251</v>
      </c>
      <c r="B256" s="193"/>
      <c r="C256" s="173" t="str">
        <f t="shared" si="6"/>
        <v/>
      </c>
      <c r="F256" s="172">
        <v>251</v>
      </c>
      <c r="G256" s="190"/>
      <c r="H256" s="173" t="str">
        <f t="shared" si="7"/>
        <v/>
      </c>
    </row>
    <row r="257" spans="1:8" x14ac:dyDescent="0.3">
      <c r="A257" s="172">
        <v>252</v>
      </c>
      <c r="B257" s="193"/>
      <c r="C257" s="173" t="str">
        <f t="shared" si="6"/>
        <v/>
      </c>
      <c r="F257" s="172">
        <v>252</v>
      </c>
      <c r="G257" s="190"/>
      <c r="H257" s="173" t="str">
        <f t="shared" si="7"/>
        <v/>
      </c>
    </row>
    <row r="258" spans="1:8" x14ac:dyDescent="0.3">
      <c r="A258" s="172">
        <v>253</v>
      </c>
      <c r="B258" s="193"/>
      <c r="C258" s="173" t="str">
        <f t="shared" si="6"/>
        <v/>
      </c>
      <c r="F258" s="172">
        <v>253</v>
      </c>
      <c r="G258" s="190"/>
      <c r="H258" s="173" t="str">
        <f t="shared" si="7"/>
        <v/>
      </c>
    </row>
    <row r="259" spans="1:8" x14ac:dyDescent="0.3">
      <c r="A259" s="172">
        <v>254</v>
      </c>
      <c r="B259" s="193"/>
      <c r="C259" s="173" t="str">
        <f t="shared" si="6"/>
        <v/>
      </c>
      <c r="F259" s="172">
        <v>254</v>
      </c>
      <c r="G259" s="190"/>
      <c r="H259" s="173" t="str">
        <f t="shared" si="7"/>
        <v/>
      </c>
    </row>
    <row r="260" spans="1:8" x14ac:dyDescent="0.3">
      <c r="A260" s="172">
        <v>255</v>
      </c>
      <c r="B260" s="193"/>
      <c r="C260" s="173" t="str">
        <f t="shared" si="6"/>
        <v/>
      </c>
      <c r="F260" s="172">
        <v>255</v>
      </c>
      <c r="G260" s="190"/>
      <c r="H260" s="173" t="str">
        <f t="shared" si="7"/>
        <v/>
      </c>
    </row>
    <row r="261" spans="1:8" x14ac:dyDescent="0.3">
      <c r="A261" s="172">
        <v>256</v>
      </c>
      <c r="B261" s="193"/>
      <c r="C261" s="173" t="str">
        <f t="shared" si="6"/>
        <v/>
      </c>
      <c r="F261" s="172">
        <v>256</v>
      </c>
      <c r="G261" s="190"/>
      <c r="H261" s="173" t="str">
        <f t="shared" si="7"/>
        <v/>
      </c>
    </row>
    <row r="262" spans="1:8" x14ac:dyDescent="0.3">
      <c r="A262" s="172">
        <v>257</v>
      </c>
      <c r="B262" s="193"/>
      <c r="C262" s="173" t="str">
        <f t="shared" ref="C262:C305" si="8">IF(B262="","",RIGHT(B262,LEN(B262)-FIND(" ",B262))&amp;", "&amp;LEFT(B262,FIND(" ",B262)-1))</f>
        <v/>
      </c>
      <c r="F262" s="172">
        <v>257</v>
      </c>
      <c r="G262" s="190"/>
      <c r="H262" s="173" t="str">
        <f t="shared" si="7"/>
        <v/>
      </c>
    </row>
    <row r="263" spans="1:8" x14ac:dyDescent="0.3">
      <c r="A263" s="172">
        <v>258</v>
      </c>
      <c r="B263" s="193"/>
      <c r="C263" s="173" t="str">
        <f t="shared" si="8"/>
        <v/>
      </c>
      <c r="F263" s="172">
        <v>258</v>
      </c>
      <c r="G263" s="190"/>
      <c r="H263" s="173" t="str">
        <f t="shared" ref="H263:H305" si="9">IF(G263="","",RIGHT(G263,LEN(G263)-1-FIND(",",G263))&amp;" "&amp;LEFT(G263,FIND(",",G263)-1))</f>
        <v/>
      </c>
    </row>
    <row r="264" spans="1:8" x14ac:dyDescent="0.3">
      <c r="A264" s="172">
        <v>259</v>
      </c>
      <c r="B264" s="193"/>
      <c r="C264" s="173" t="str">
        <f t="shared" si="8"/>
        <v/>
      </c>
      <c r="F264" s="172">
        <v>259</v>
      </c>
      <c r="G264" s="190"/>
      <c r="H264" s="173" t="str">
        <f t="shared" si="9"/>
        <v/>
      </c>
    </row>
    <row r="265" spans="1:8" x14ac:dyDescent="0.3">
      <c r="A265" s="172">
        <v>260</v>
      </c>
      <c r="B265" s="193"/>
      <c r="C265" s="173" t="str">
        <f t="shared" si="8"/>
        <v/>
      </c>
      <c r="F265" s="172">
        <v>260</v>
      </c>
      <c r="G265" s="190"/>
      <c r="H265" s="173" t="str">
        <f t="shared" si="9"/>
        <v/>
      </c>
    </row>
    <row r="266" spans="1:8" x14ac:dyDescent="0.3">
      <c r="A266" s="172">
        <v>261</v>
      </c>
      <c r="B266" s="193"/>
      <c r="C266" s="173" t="str">
        <f t="shared" si="8"/>
        <v/>
      </c>
      <c r="F266" s="172">
        <v>261</v>
      </c>
      <c r="G266" s="190"/>
      <c r="H266" s="173" t="str">
        <f t="shared" si="9"/>
        <v/>
      </c>
    </row>
    <row r="267" spans="1:8" x14ac:dyDescent="0.3">
      <c r="A267" s="172">
        <v>262</v>
      </c>
      <c r="B267" s="193"/>
      <c r="C267" s="173" t="str">
        <f t="shared" si="8"/>
        <v/>
      </c>
      <c r="F267" s="172">
        <v>262</v>
      </c>
      <c r="G267" s="190"/>
      <c r="H267" s="173" t="str">
        <f t="shared" si="9"/>
        <v/>
      </c>
    </row>
    <row r="268" spans="1:8" x14ac:dyDescent="0.3">
      <c r="A268" s="172">
        <v>263</v>
      </c>
      <c r="B268" s="193"/>
      <c r="C268" s="173" t="str">
        <f t="shared" si="8"/>
        <v/>
      </c>
      <c r="F268" s="172">
        <v>263</v>
      </c>
      <c r="G268" s="190"/>
      <c r="H268" s="173" t="str">
        <f t="shared" si="9"/>
        <v/>
      </c>
    </row>
    <row r="269" spans="1:8" x14ac:dyDescent="0.3">
      <c r="A269" s="172">
        <v>264</v>
      </c>
      <c r="B269" s="193"/>
      <c r="C269" s="173" t="str">
        <f t="shared" si="8"/>
        <v/>
      </c>
      <c r="F269" s="172">
        <v>264</v>
      </c>
      <c r="G269" s="190"/>
      <c r="H269" s="173" t="str">
        <f t="shared" si="9"/>
        <v/>
      </c>
    </row>
    <row r="270" spans="1:8" x14ac:dyDescent="0.3">
      <c r="A270" s="172">
        <v>265</v>
      </c>
      <c r="B270" s="193"/>
      <c r="C270" s="173" t="str">
        <f t="shared" si="8"/>
        <v/>
      </c>
      <c r="F270" s="172">
        <v>265</v>
      </c>
      <c r="G270" s="190"/>
      <c r="H270" s="173" t="str">
        <f t="shared" si="9"/>
        <v/>
      </c>
    </row>
    <row r="271" spans="1:8" x14ac:dyDescent="0.3">
      <c r="A271" s="172">
        <v>266</v>
      </c>
      <c r="B271" s="193"/>
      <c r="C271" s="173" t="str">
        <f t="shared" si="8"/>
        <v/>
      </c>
      <c r="F271" s="172">
        <v>266</v>
      </c>
      <c r="G271" s="190"/>
      <c r="H271" s="173" t="str">
        <f t="shared" si="9"/>
        <v/>
      </c>
    </row>
    <row r="272" spans="1:8" x14ac:dyDescent="0.3">
      <c r="A272" s="172">
        <v>267</v>
      </c>
      <c r="B272" s="193"/>
      <c r="C272" s="173" t="str">
        <f t="shared" si="8"/>
        <v/>
      </c>
      <c r="F272" s="172">
        <v>267</v>
      </c>
      <c r="G272" s="190"/>
      <c r="H272" s="173" t="str">
        <f t="shared" si="9"/>
        <v/>
      </c>
    </row>
    <row r="273" spans="1:8" x14ac:dyDescent="0.3">
      <c r="A273" s="172">
        <v>268</v>
      </c>
      <c r="B273" s="193"/>
      <c r="C273" s="173" t="str">
        <f t="shared" si="8"/>
        <v/>
      </c>
      <c r="F273" s="172">
        <v>268</v>
      </c>
      <c r="G273" s="190"/>
      <c r="H273" s="173" t="str">
        <f t="shared" si="9"/>
        <v/>
      </c>
    </row>
    <row r="274" spans="1:8" x14ac:dyDescent="0.3">
      <c r="A274" s="172">
        <v>269</v>
      </c>
      <c r="B274" s="193"/>
      <c r="C274" s="173" t="str">
        <f t="shared" si="8"/>
        <v/>
      </c>
      <c r="F274" s="172">
        <v>269</v>
      </c>
      <c r="G274" s="190"/>
      <c r="H274" s="173" t="str">
        <f t="shared" si="9"/>
        <v/>
      </c>
    </row>
    <row r="275" spans="1:8" x14ac:dyDescent="0.3">
      <c r="A275" s="172">
        <v>270</v>
      </c>
      <c r="B275" s="193"/>
      <c r="C275" s="173" t="str">
        <f t="shared" si="8"/>
        <v/>
      </c>
      <c r="F275" s="172">
        <v>270</v>
      </c>
      <c r="G275" s="190"/>
      <c r="H275" s="173" t="str">
        <f t="shared" si="9"/>
        <v/>
      </c>
    </row>
    <row r="276" spans="1:8" x14ac:dyDescent="0.3">
      <c r="A276" s="172">
        <v>271</v>
      </c>
      <c r="B276" s="193"/>
      <c r="C276" s="173" t="str">
        <f t="shared" si="8"/>
        <v/>
      </c>
      <c r="F276" s="172">
        <v>271</v>
      </c>
      <c r="G276" s="190"/>
      <c r="H276" s="173" t="str">
        <f t="shared" si="9"/>
        <v/>
      </c>
    </row>
    <row r="277" spans="1:8" x14ac:dyDescent="0.3">
      <c r="A277" s="172">
        <v>272</v>
      </c>
      <c r="B277" s="193"/>
      <c r="C277" s="173" t="str">
        <f t="shared" si="8"/>
        <v/>
      </c>
      <c r="F277" s="172">
        <v>272</v>
      </c>
      <c r="G277" s="190"/>
      <c r="H277" s="173" t="str">
        <f t="shared" si="9"/>
        <v/>
      </c>
    </row>
    <row r="278" spans="1:8" x14ac:dyDescent="0.3">
      <c r="A278" s="172">
        <v>273</v>
      </c>
      <c r="B278" s="193"/>
      <c r="C278" s="173" t="str">
        <f t="shared" si="8"/>
        <v/>
      </c>
      <c r="F278" s="172">
        <v>273</v>
      </c>
      <c r="G278" s="190"/>
      <c r="H278" s="173" t="str">
        <f t="shared" si="9"/>
        <v/>
      </c>
    </row>
    <row r="279" spans="1:8" x14ac:dyDescent="0.3">
      <c r="A279" s="172">
        <v>274</v>
      </c>
      <c r="B279" s="193"/>
      <c r="C279" s="173" t="str">
        <f t="shared" si="8"/>
        <v/>
      </c>
      <c r="F279" s="172">
        <v>274</v>
      </c>
      <c r="G279" s="190"/>
      <c r="H279" s="173" t="str">
        <f t="shared" si="9"/>
        <v/>
      </c>
    </row>
    <row r="280" spans="1:8" x14ac:dyDescent="0.3">
      <c r="A280" s="172">
        <v>275</v>
      </c>
      <c r="B280" s="193"/>
      <c r="C280" s="173" t="str">
        <f t="shared" si="8"/>
        <v/>
      </c>
      <c r="F280" s="172">
        <v>275</v>
      </c>
      <c r="G280" s="190"/>
      <c r="H280" s="173" t="str">
        <f t="shared" si="9"/>
        <v/>
      </c>
    </row>
    <row r="281" spans="1:8" x14ac:dyDescent="0.3">
      <c r="A281" s="172">
        <v>276</v>
      </c>
      <c r="B281" s="193"/>
      <c r="C281" s="173" t="str">
        <f t="shared" si="8"/>
        <v/>
      </c>
      <c r="F281" s="172">
        <v>276</v>
      </c>
      <c r="G281" s="190"/>
      <c r="H281" s="173" t="str">
        <f t="shared" si="9"/>
        <v/>
      </c>
    </row>
    <row r="282" spans="1:8" x14ac:dyDescent="0.3">
      <c r="A282" s="172">
        <v>277</v>
      </c>
      <c r="B282" s="193"/>
      <c r="C282" s="173" t="str">
        <f t="shared" si="8"/>
        <v/>
      </c>
      <c r="F282" s="172">
        <v>277</v>
      </c>
      <c r="G282" s="190"/>
      <c r="H282" s="173" t="str">
        <f t="shared" si="9"/>
        <v/>
      </c>
    </row>
    <row r="283" spans="1:8" x14ac:dyDescent="0.3">
      <c r="A283" s="172">
        <v>278</v>
      </c>
      <c r="B283" s="193"/>
      <c r="C283" s="173" t="str">
        <f t="shared" si="8"/>
        <v/>
      </c>
      <c r="F283" s="172">
        <v>278</v>
      </c>
      <c r="G283" s="190"/>
      <c r="H283" s="173" t="str">
        <f t="shared" si="9"/>
        <v/>
      </c>
    </row>
    <row r="284" spans="1:8" x14ac:dyDescent="0.3">
      <c r="A284" s="172">
        <v>279</v>
      </c>
      <c r="B284" s="193"/>
      <c r="C284" s="173" t="str">
        <f t="shared" si="8"/>
        <v/>
      </c>
      <c r="F284" s="172">
        <v>279</v>
      </c>
      <c r="G284" s="190"/>
      <c r="H284" s="173" t="str">
        <f t="shared" si="9"/>
        <v/>
      </c>
    </row>
    <row r="285" spans="1:8" x14ac:dyDescent="0.3">
      <c r="A285" s="172">
        <v>280</v>
      </c>
      <c r="B285" s="193"/>
      <c r="C285" s="173" t="str">
        <f t="shared" si="8"/>
        <v/>
      </c>
      <c r="F285" s="172">
        <v>280</v>
      </c>
      <c r="G285" s="190"/>
      <c r="H285" s="173" t="str">
        <f t="shared" si="9"/>
        <v/>
      </c>
    </row>
    <row r="286" spans="1:8" x14ac:dyDescent="0.3">
      <c r="A286" s="172">
        <v>281</v>
      </c>
      <c r="B286" s="193"/>
      <c r="C286" s="173" t="str">
        <f t="shared" si="8"/>
        <v/>
      </c>
      <c r="F286" s="172">
        <v>281</v>
      </c>
      <c r="G286" s="190"/>
      <c r="H286" s="173" t="str">
        <f t="shared" si="9"/>
        <v/>
      </c>
    </row>
    <row r="287" spans="1:8" x14ac:dyDescent="0.3">
      <c r="A287" s="172">
        <v>282</v>
      </c>
      <c r="B287" s="193"/>
      <c r="C287" s="173" t="str">
        <f t="shared" si="8"/>
        <v/>
      </c>
      <c r="F287" s="172">
        <v>282</v>
      </c>
      <c r="G287" s="190"/>
      <c r="H287" s="173" t="str">
        <f t="shared" si="9"/>
        <v/>
      </c>
    </row>
    <row r="288" spans="1:8" x14ac:dyDescent="0.3">
      <c r="A288" s="172">
        <v>283</v>
      </c>
      <c r="B288" s="193"/>
      <c r="C288" s="173" t="str">
        <f t="shared" si="8"/>
        <v/>
      </c>
      <c r="F288" s="172">
        <v>283</v>
      </c>
      <c r="G288" s="190"/>
      <c r="H288" s="173" t="str">
        <f t="shared" si="9"/>
        <v/>
      </c>
    </row>
    <row r="289" spans="1:8" x14ac:dyDescent="0.3">
      <c r="A289" s="172">
        <v>284</v>
      </c>
      <c r="B289" s="193"/>
      <c r="C289" s="173" t="str">
        <f t="shared" si="8"/>
        <v/>
      </c>
      <c r="F289" s="172">
        <v>284</v>
      </c>
      <c r="G289" s="190"/>
      <c r="H289" s="173" t="str">
        <f t="shared" si="9"/>
        <v/>
      </c>
    </row>
    <row r="290" spans="1:8" x14ac:dyDescent="0.3">
      <c r="A290" s="172">
        <v>285</v>
      </c>
      <c r="B290" s="193"/>
      <c r="C290" s="173" t="str">
        <f t="shared" si="8"/>
        <v/>
      </c>
      <c r="F290" s="172">
        <v>285</v>
      </c>
      <c r="G290" s="190"/>
      <c r="H290" s="173" t="str">
        <f t="shared" si="9"/>
        <v/>
      </c>
    </row>
    <row r="291" spans="1:8" x14ac:dyDescent="0.3">
      <c r="A291" s="172">
        <v>286</v>
      </c>
      <c r="B291" s="193"/>
      <c r="C291" s="173" t="str">
        <f t="shared" si="8"/>
        <v/>
      </c>
      <c r="F291" s="172">
        <v>286</v>
      </c>
      <c r="G291" s="190"/>
      <c r="H291" s="173" t="str">
        <f t="shared" si="9"/>
        <v/>
      </c>
    </row>
    <row r="292" spans="1:8" x14ac:dyDescent="0.3">
      <c r="A292" s="172">
        <v>287</v>
      </c>
      <c r="B292" s="193"/>
      <c r="C292" s="173" t="str">
        <f t="shared" si="8"/>
        <v/>
      </c>
      <c r="F292" s="172">
        <v>287</v>
      </c>
      <c r="G292" s="190"/>
      <c r="H292" s="173" t="str">
        <f t="shared" si="9"/>
        <v/>
      </c>
    </row>
    <row r="293" spans="1:8" x14ac:dyDescent="0.3">
      <c r="A293" s="172">
        <v>288</v>
      </c>
      <c r="B293" s="193"/>
      <c r="C293" s="173" t="str">
        <f t="shared" si="8"/>
        <v/>
      </c>
      <c r="F293" s="172">
        <v>288</v>
      </c>
      <c r="G293" s="190"/>
      <c r="H293" s="173" t="str">
        <f t="shared" si="9"/>
        <v/>
      </c>
    </row>
    <row r="294" spans="1:8" x14ac:dyDescent="0.3">
      <c r="A294" s="172">
        <v>289</v>
      </c>
      <c r="B294" s="193"/>
      <c r="C294" s="173" t="str">
        <f t="shared" si="8"/>
        <v/>
      </c>
      <c r="F294" s="172">
        <v>289</v>
      </c>
      <c r="G294" s="190"/>
      <c r="H294" s="173" t="str">
        <f t="shared" si="9"/>
        <v/>
      </c>
    </row>
    <row r="295" spans="1:8" x14ac:dyDescent="0.3">
      <c r="A295" s="172">
        <v>290</v>
      </c>
      <c r="B295" s="193"/>
      <c r="C295" s="173" t="str">
        <f t="shared" si="8"/>
        <v/>
      </c>
      <c r="F295" s="172">
        <v>290</v>
      </c>
      <c r="G295" s="190"/>
      <c r="H295" s="173" t="str">
        <f t="shared" si="9"/>
        <v/>
      </c>
    </row>
    <row r="296" spans="1:8" x14ac:dyDescent="0.3">
      <c r="A296" s="172">
        <v>291</v>
      </c>
      <c r="B296" s="193"/>
      <c r="C296" s="173" t="str">
        <f t="shared" si="8"/>
        <v/>
      </c>
      <c r="F296" s="172">
        <v>291</v>
      </c>
      <c r="G296" s="190"/>
      <c r="H296" s="173" t="str">
        <f t="shared" si="9"/>
        <v/>
      </c>
    </row>
    <row r="297" spans="1:8" x14ac:dyDescent="0.3">
      <c r="A297" s="172">
        <v>292</v>
      </c>
      <c r="B297" s="193"/>
      <c r="C297" s="173" t="str">
        <f t="shared" si="8"/>
        <v/>
      </c>
      <c r="F297" s="172">
        <v>292</v>
      </c>
      <c r="G297" s="190"/>
      <c r="H297" s="173" t="str">
        <f t="shared" si="9"/>
        <v/>
      </c>
    </row>
    <row r="298" spans="1:8" x14ac:dyDescent="0.3">
      <c r="A298" s="172">
        <v>293</v>
      </c>
      <c r="B298" s="193"/>
      <c r="C298" s="173" t="str">
        <f t="shared" si="8"/>
        <v/>
      </c>
      <c r="F298" s="172">
        <v>293</v>
      </c>
      <c r="G298" s="190"/>
      <c r="H298" s="173" t="str">
        <f t="shared" si="9"/>
        <v/>
      </c>
    </row>
    <row r="299" spans="1:8" x14ac:dyDescent="0.3">
      <c r="A299" s="172">
        <v>294</v>
      </c>
      <c r="B299" s="193"/>
      <c r="C299" s="173" t="str">
        <f t="shared" si="8"/>
        <v/>
      </c>
      <c r="F299" s="172">
        <v>294</v>
      </c>
      <c r="G299" s="190"/>
      <c r="H299" s="173" t="str">
        <f t="shared" si="9"/>
        <v/>
      </c>
    </row>
    <row r="300" spans="1:8" x14ac:dyDescent="0.3">
      <c r="A300" s="172">
        <v>295</v>
      </c>
      <c r="B300" s="193"/>
      <c r="C300" s="173" t="str">
        <f t="shared" si="8"/>
        <v/>
      </c>
      <c r="F300" s="172">
        <v>295</v>
      </c>
      <c r="G300" s="190"/>
      <c r="H300" s="173" t="str">
        <f t="shared" si="9"/>
        <v/>
      </c>
    </row>
    <row r="301" spans="1:8" x14ac:dyDescent="0.3">
      <c r="A301" s="172">
        <v>296</v>
      </c>
      <c r="B301" s="193"/>
      <c r="C301" s="173" t="str">
        <f t="shared" si="8"/>
        <v/>
      </c>
      <c r="F301" s="172">
        <v>296</v>
      </c>
      <c r="G301" s="190"/>
      <c r="H301" s="173" t="str">
        <f t="shared" si="9"/>
        <v/>
      </c>
    </row>
    <row r="302" spans="1:8" x14ac:dyDescent="0.3">
      <c r="A302" s="172">
        <v>297</v>
      </c>
      <c r="B302" s="193"/>
      <c r="C302" s="173" t="str">
        <f t="shared" si="8"/>
        <v/>
      </c>
      <c r="F302" s="172">
        <v>297</v>
      </c>
      <c r="G302" s="190"/>
      <c r="H302" s="173" t="str">
        <f t="shared" si="9"/>
        <v/>
      </c>
    </row>
    <row r="303" spans="1:8" x14ac:dyDescent="0.3">
      <c r="A303" s="172">
        <v>298</v>
      </c>
      <c r="B303" s="193"/>
      <c r="C303" s="173" t="str">
        <f t="shared" si="8"/>
        <v/>
      </c>
      <c r="F303" s="172">
        <v>298</v>
      </c>
      <c r="G303" s="190"/>
      <c r="H303" s="173" t="str">
        <f t="shared" si="9"/>
        <v/>
      </c>
    </row>
    <row r="304" spans="1:8" x14ac:dyDescent="0.3">
      <c r="A304" s="172">
        <v>299</v>
      </c>
      <c r="B304" s="193"/>
      <c r="C304" s="173" t="str">
        <f t="shared" si="8"/>
        <v/>
      </c>
      <c r="F304" s="172">
        <v>299</v>
      </c>
      <c r="G304" s="190"/>
      <c r="H304" s="173" t="str">
        <f t="shared" si="9"/>
        <v/>
      </c>
    </row>
    <row r="305" spans="1:8" x14ac:dyDescent="0.3">
      <c r="A305" s="172">
        <v>300</v>
      </c>
      <c r="B305" s="193"/>
      <c r="C305" s="173" t="str">
        <f t="shared" si="8"/>
        <v/>
      </c>
      <c r="F305" s="172">
        <v>300</v>
      </c>
      <c r="G305" s="190"/>
      <c r="H305" s="173" t="str">
        <f t="shared" si="9"/>
        <v/>
      </c>
    </row>
  </sheetData>
  <sheetProtection autoFilter="0"/>
  <conditionalFormatting sqref="B6:B305">
    <cfRule type="duplicateValues" dxfId="1" priority="2"/>
  </conditionalFormatting>
  <conditionalFormatting sqref="G6:G305">
    <cfRule type="duplicateValues" dxfId="0" priority="1"/>
  </conditionalFormatting>
  <pageMargins left="0.7" right="0.7" top="0.75" bottom="0.75" header="0.3" footer="0.3"/>
  <pageSetup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0" zoomScale="40" zoomScaleNormal="40" workbookViewId="0">
      <selection activeCell="J35" sqref="J35"/>
    </sheetView>
  </sheetViews>
  <sheetFormatPr defaultColWidth="9.109375" defaultRowHeight="33" x14ac:dyDescent="0.6"/>
  <cols>
    <col min="1" max="1" width="43.33203125" style="77" hidden="1"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t="s">
        <v>6</v>
      </c>
      <c r="P1" s="202"/>
    </row>
    <row r="2" spans="1:16" ht="31.95" customHeight="1" x14ac:dyDescent="0.6">
      <c r="A2" s="78"/>
      <c r="B2" s="140">
        <v>44983</v>
      </c>
      <c r="C2" s="140">
        <v>45067</v>
      </c>
      <c r="D2" s="140">
        <v>45193</v>
      </c>
      <c r="E2" s="140">
        <v>45263</v>
      </c>
      <c r="F2" s="140"/>
      <c r="G2" s="203">
        <v>45291</v>
      </c>
      <c r="H2" s="203"/>
      <c r="I2" s="139"/>
      <c r="J2" s="140">
        <f>E2</f>
        <v>45263</v>
      </c>
      <c r="K2" s="140">
        <f>D2</f>
        <v>45193</v>
      </c>
      <c r="L2" s="140">
        <f>C2</f>
        <v>45067</v>
      </c>
      <c r="M2" s="140">
        <f>B2</f>
        <v>44983</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1" t="s">
        <v>43</v>
      </c>
      <c r="F4" s="201"/>
      <c r="G4" s="201"/>
      <c r="H4" s="201"/>
      <c r="I4" s="201"/>
      <c r="J4" s="201"/>
    </row>
    <row r="5" spans="1:16" ht="31.95" customHeight="1" thickBot="1" x14ac:dyDescent="0.65">
      <c r="A5" s="80"/>
      <c r="B5" s="75"/>
      <c r="C5" s="75"/>
      <c r="D5" s="75"/>
      <c r="E5" s="201" t="s">
        <v>209</v>
      </c>
      <c r="F5" s="201"/>
      <c r="G5" s="201"/>
      <c r="H5" s="201"/>
      <c r="I5" s="201"/>
      <c r="J5" s="201"/>
      <c r="K5" s="75"/>
      <c r="L5" s="75"/>
      <c r="M5" s="75"/>
      <c r="N5" s="80"/>
    </row>
    <row r="6" spans="1:16" ht="31.95" customHeight="1" thickTop="1" x14ac:dyDescent="0.6">
      <c r="A6" s="81"/>
      <c r="B6" s="75"/>
      <c r="C6" s="75"/>
      <c r="D6" s="75"/>
      <c r="E6" s="75"/>
      <c r="F6" s="75"/>
      <c r="G6" s="75"/>
      <c r="H6" s="75"/>
      <c r="I6" s="75"/>
      <c r="J6" s="75"/>
      <c r="K6" s="75"/>
      <c r="L6" s="75"/>
      <c r="M6" s="75"/>
      <c r="N6" s="82"/>
    </row>
    <row r="7" spans="1:16" ht="31.95" customHeight="1" thickBot="1" x14ac:dyDescent="0.65">
      <c r="A7" s="83"/>
      <c r="B7" s="75"/>
      <c r="C7" s="85"/>
      <c r="D7" s="75"/>
      <c r="E7" s="86"/>
      <c r="F7" s="86"/>
      <c r="G7" s="86"/>
      <c r="H7" s="86"/>
      <c r="I7" s="86"/>
      <c r="J7" s="86"/>
      <c r="K7" s="75"/>
      <c r="L7" s="75"/>
      <c r="M7" s="75"/>
      <c r="N7" s="87"/>
    </row>
    <row r="8" spans="1:16" ht="31.95" customHeight="1" thickTop="1" thickBot="1" x14ac:dyDescent="0.65">
      <c r="A8" s="88"/>
      <c r="B8" s="75"/>
      <c r="C8" s="90" t="s">
        <v>33</v>
      </c>
      <c r="D8" s="75"/>
      <c r="E8" s="86"/>
      <c r="F8" s="86"/>
      <c r="G8" s="86"/>
      <c r="H8" s="86"/>
      <c r="I8" s="86"/>
      <c r="J8" s="86"/>
      <c r="K8" s="75"/>
      <c r="L8" s="80" t="s">
        <v>10</v>
      </c>
      <c r="M8" s="75"/>
      <c r="N8" s="88"/>
      <c r="O8" s="199"/>
      <c r="P8" s="199"/>
    </row>
    <row r="9" spans="1:16" ht="31.95" customHeight="1" thickTop="1" thickBot="1" x14ac:dyDescent="0.65">
      <c r="A9" s="80"/>
      <c r="B9" s="75"/>
      <c r="C9" s="81"/>
      <c r="D9" s="75"/>
      <c r="E9" s="86"/>
      <c r="F9" s="86"/>
      <c r="G9" s="86"/>
      <c r="H9" s="86"/>
      <c r="I9" s="86"/>
      <c r="J9" s="86"/>
      <c r="K9" s="75"/>
      <c r="L9" s="82"/>
      <c r="M9" s="75"/>
      <c r="N9" s="80"/>
    </row>
    <row r="10" spans="1:16" ht="31.95" customHeight="1" thickTop="1" x14ac:dyDescent="0.6">
      <c r="A10" s="81"/>
      <c r="B10" s="75"/>
      <c r="C10" s="89"/>
      <c r="D10" s="75"/>
      <c r="E10" s="75"/>
      <c r="F10" s="75"/>
      <c r="G10" s="75"/>
      <c r="H10" s="75"/>
      <c r="I10" s="75"/>
      <c r="J10" s="75"/>
      <c r="K10" s="75"/>
      <c r="L10" s="91"/>
      <c r="M10" s="75"/>
      <c r="N10" s="82"/>
      <c r="O10" s="199"/>
      <c r="P10" s="199"/>
    </row>
    <row r="11" spans="1:16" ht="31.95" customHeight="1" thickBot="1" x14ac:dyDescent="0.65">
      <c r="A11" s="83"/>
      <c r="B11" s="75"/>
      <c r="C11" s="89"/>
      <c r="D11" s="75"/>
      <c r="E11" s="75"/>
      <c r="F11" s="75"/>
      <c r="G11" s="75"/>
      <c r="H11" s="75"/>
      <c r="I11" s="75"/>
      <c r="J11" s="75"/>
      <c r="K11" s="75"/>
      <c r="L11" s="91"/>
      <c r="M11" s="75"/>
      <c r="N11" s="87"/>
    </row>
    <row r="12" spans="1:16" ht="31.95" customHeight="1" thickTop="1" thickBot="1" x14ac:dyDescent="0.65">
      <c r="A12" s="88"/>
      <c r="B12" s="75"/>
      <c r="C12" s="89"/>
      <c r="D12" s="90" t="s">
        <v>50</v>
      </c>
      <c r="E12" s="75"/>
      <c r="F12" s="75"/>
      <c r="G12" s="75"/>
      <c r="H12" s="75"/>
      <c r="I12" s="75"/>
      <c r="J12" s="75"/>
      <c r="K12" s="80" t="s">
        <v>10</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75"/>
      <c r="C14" s="89"/>
      <c r="D14" s="89"/>
      <c r="E14" s="75"/>
      <c r="F14" s="75"/>
      <c r="G14" s="75"/>
      <c r="H14" s="75"/>
      <c r="I14" s="75"/>
      <c r="J14" s="75"/>
      <c r="K14" s="91"/>
      <c r="L14" s="91"/>
      <c r="M14" s="80" t="s">
        <v>53</v>
      </c>
      <c r="N14" s="82"/>
    </row>
    <row r="15" spans="1:16" ht="31.95" customHeight="1" thickTop="1" thickBot="1" x14ac:dyDescent="0.65">
      <c r="A15" s="83"/>
      <c r="B15" s="75"/>
      <c r="C15" s="89"/>
      <c r="D15" s="89"/>
      <c r="E15" s="75"/>
      <c r="F15" s="75"/>
      <c r="G15" s="75"/>
      <c r="H15" s="75"/>
      <c r="I15" s="75"/>
      <c r="J15" s="75"/>
      <c r="K15" s="91"/>
      <c r="L15" s="91"/>
      <c r="M15" s="82"/>
      <c r="N15" s="87"/>
    </row>
    <row r="16" spans="1:16" ht="31.95" customHeight="1" thickTop="1" thickBot="1" x14ac:dyDescent="0.65">
      <c r="A16" s="88"/>
      <c r="B16" s="75"/>
      <c r="C16" s="83" t="s">
        <v>50</v>
      </c>
      <c r="D16" s="89"/>
      <c r="E16" s="75"/>
      <c r="F16" s="75"/>
      <c r="G16" s="75"/>
      <c r="H16" s="75"/>
      <c r="I16" s="75"/>
      <c r="J16" s="75"/>
      <c r="K16" s="91"/>
      <c r="L16" s="87" t="s">
        <v>80</v>
      </c>
      <c r="M16" s="91"/>
      <c r="N16" s="88"/>
    </row>
    <row r="17" spans="1:16" ht="31.95" customHeight="1" thickTop="1" thickBot="1" x14ac:dyDescent="0.65">
      <c r="A17" s="80"/>
      <c r="B17" s="75"/>
      <c r="C17" s="92"/>
      <c r="D17" s="89"/>
      <c r="E17" s="75"/>
      <c r="F17" s="75"/>
      <c r="G17" s="75"/>
      <c r="H17" s="75"/>
      <c r="I17" s="75"/>
      <c r="J17" s="75"/>
      <c r="K17" s="91"/>
      <c r="L17" s="88"/>
      <c r="M17" s="91"/>
      <c r="N17" s="80"/>
    </row>
    <row r="18" spans="1:16" ht="31.95" customHeight="1" thickTop="1" thickBot="1" x14ac:dyDescent="0.65">
      <c r="A18" s="81"/>
      <c r="B18" s="75"/>
      <c r="C18" s="75"/>
      <c r="D18" s="89"/>
      <c r="E18" s="75"/>
      <c r="F18" s="75"/>
      <c r="G18" s="75"/>
      <c r="H18" s="75"/>
      <c r="I18" s="75"/>
      <c r="J18" s="75"/>
      <c r="K18" s="91"/>
      <c r="L18" s="75"/>
      <c r="M18" s="87" t="s">
        <v>80</v>
      </c>
      <c r="N18" s="82"/>
    </row>
    <row r="19" spans="1:16" ht="31.95" customHeight="1" thickTop="1" thickBot="1" x14ac:dyDescent="0.65">
      <c r="A19" s="83"/>
      <c r="B19" s="75"/>
      <c r="C19" s="75"/>
      <c r="D19" s="89"/>
      <c r="E19" s="75"/>
      <c r="F19" s="75"/>
      <c r="G19" s="75"/>
      <c r="H19" s="75"/>
      <c r="I19" s="75"/>
      <c r="J19" s="75"/>
      <c r="K19" s="91"/>
      <c r="L19" s="75"/>
      <c r="M19" s="93"/>
      <c r="N19" s="87"/>
    </row>
    <row r="20" spans="1:16" ht="31.95" customHeight="1" thickTop="1" x14ac:dyDescent="0.6">
      <c r="A20" s="88"/>
      <c r="B20" s="7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t="s">
        <v>23</v>
      </c>
      <c r="K21" s="91"/>
      <c r="L21" s="75"/>
      <c r="M21" s="75"/>
      <c r="N21" s="80"/>
    </row>
    <row r="22" spans="1:16" ht="31.95" customHeight="1" thickTop="1" x14ac:dyDescent="0.6">
      <c r="A22" s="81"/>
      <c r="B22" s="75"/>
      <c r="C22" s="75"/>
      <c r="D22" s="89"/>
      <c r="E22" s="81"/>
      <c r="F22" s="75"/>
      <c r="G22" s="75"/>
      <c r="H22" s="75"/>
      <c r="I22" s="89"/>
      <c r="J22" s="82"/>
      <c r="K22" s="91"/>
      <c r="L22" s="75"/>
      <c r="M22" s="75"/>
      <c r="N22" s="82"/>
    </row>
    <row r="23" spans="1:16" ht="31.95" customHeight="1" thickBot="1" x14ac:dyDescent="0.65">
      <c r="A23" s="83"/>
      <c r="B23" s="75"/>
      <c r="C23" s="75"/>
      <c r="D23" s="89"/>
      <c r="E23" s="89"/>
      <c r="F23" s="75"/>
      <c r="G23" s="75"/>
      <c r="H23" s="75"/>
      <c r="I23" s="89"/>
      <c r="J23" s="75"/>
      <c r="K23" s="91"/>
      <c r="L23" s="75"/>
      <c r="M23" s="75"/>
      <c r="N23" s="87"/>
    </row>
    <row r="24" spans="1:16" ht="31.95" customHeight="1" thickTop="1" thickBot="1" x14ac:dyDescent="0.65">
      <c r="A24" s="88"/>
      <c r="B24" s="75"/>
      <c r="C24" s="90" t="s">
        <v>57</v>
      </c>
      <c r="D24" s="89"/>
      <c r="E24" s="89"/>
      <c r="F24" s="75"/>
      <c r="G24" s="75"/>
      <c r="H24" s="75"/>
      <c r="I24" s="89"/>
      <c r="J24" s="75"/>
      <c r="K24" s="91"/>
      <c r="L24" s="97" t="s">
        <v>23</v>
      </c>
      <c r="M24" s="75"/>
      <c r="N24" s="88"/>
    </row>
    <row r="25" spans="1:16" ht="31.95" customHeight="1" thickTop="1" thickBot="1" x14ac:dyDescent="0.65">
      <c r="A25" s="80"/>
      <c r="B25" s="75"/>
      <c r="C25" s="81"/>
      <c r="D25" s="89"/>
      <c r="E25" s="89"/>
      <c r="F25" s="75"/>
      <c r="G25" s="75"/>
      <c r="H25" s="75"/>
      <c r="I25" s="89"/>
      <c r="J25" s="75"/>
      <c r="K25" s="91"/>
      <c r="L25" s="82"/>
      <c r="M25" s="75"/>
      <c r="N25" s="80"/>
    </row>
    <row r="26" spans="1:16" ht="31.95" customHeight="1" thickTop="1" x14ac:dyDescent="0.6">
      <c r="A26" s="81"/>
      <c r="B26" s="75"/>
      <c r="C26" s="89"/>
      <c r="D26" s="89"/>
      <c r="E26" s="89"/>
      <c r="F26" s="75"/>
      <c r="G26" s="75"/>
      <c r="H26" s="75"/>
      <c r="I26" s="89"/>
      <c r="J26" s="75"/>
      <c r="K26" s="91"/>
      <c r="L26" s="91"/>
      <c r="M26" s="75"/>
      <c r="N26" s="82"/>
    </row>
    <row r="27" spans="1:16" ht="31.95" customHeight="1" thickBot="1" x14ac:dyDescent="0.65">
      <c r="A27" s="83"/>
      <c r="B27" s="75"/>
      <c r="C27" s="89"/>
      <c r="D27" s="89"/>
      <c r="E27" s="89"/>
      <c r="F27" s="75"/>
      <c r="G27" s="75"/>
      <c r="H27" s="75"/>
      <c r="I27" s="89"/>
      <c r="J27" s="75"/>
      <c r="K27" s="91"/>
      <c r="L27" s="91"/>
      <c r="M27" s="75"/>
      <c r="N27" s="87"/>
    </row>
    <row r="28" spans="1:16" ht="31.95" customHeight="1" thickTop="1" thickBot="1" x14ac:dyDescent="0.65">
      <c r="A28" s="88"/>
      <c r="B28" s="75"/>
      <c r="C28" s="89"/>
      <c r="D28" s="83" t="s">
        <v>24</v>
      </c>
      <c r="E28" s="89"/>
      <c r="F28" s="75"/>
      <c r="G28" s="75"/>
      <c r="H28" s="75"/>
      <c r="I28" s="89"/>
      <c r="J28" s="75"/>
      <c r="K28" s="87" t="s">
        <v>23</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t="s">
        <v>24</v>
      </c>
      <c r="C30" s="89"/>
      <c r="D30" s="75"/>
      <c r="E30" s="89"/>
      <c r="F30" s="75"/>
      <c r="G30" s="75"/>
      <c r="H30" s="75"/>
      <c r="I30" s="89"/>
      <c r="J30" s="75"/>
      <c r="K30" s="75"/>
      <c r="L30" s="91"/>
      <c r="M30" s="75"/>
      <c r="N30" s="82"/>
      <c r="O30" s="199"/>
      <c r="P30" s="199"/>
    </row>
    <row r="31" spans="1:16" ht="31.95" customHeight="1" thickTop="1" thickBot="1" x14ac:dyDescent="0.65">
      <c r="A31" s="83"/>
      <c r="B31" s="84"/>
      <c r="C31" s="99"/>
      <c r="D31" s="91"/>
      <c r="E31" s="89"/>
      <c r="F31" s="75"/>
      <c r="G31" s="75"/>
      <c r="H31" s="75"/>
      <c r="I31" s="89"/>
      <c r="J31" s="75"/>
      <c r="K31" s="75"/>
      <c r="L31" s="91"/>
      <c r="M31" s="75"/>
      <c r="N31" s="87"/>
    </row>
    <row r="32" spans="1:16" ht="31.95" customHeight="1" thickTop="1" thickBot="1" x14ac:dyDescent="0.65">
      <c r="A32" s="88"/>
      <c r="B32" s="94"/>
      <c r="C32" s="100" t="s">
        <v>24</v>
      </c>
      <c r="D32" s="91"/>
      <c r="E32" s="89"/>
      <c r="F32" s="75"/>
      <c r="G32" s="75"/>
      <c r="H32" s="75"/>
      <c r="I32" s="89"/>
      <c r="J32" s="75"/>
      <c r="K32" s="75"/>
      <c r="L32" s="87" t="s">
        <v>47</v>
      </c>
      <c r="M32" s="75"/>
      <c r="N32" s="88"/>
    </row>
    <row r="33" spans="1:16" ht="31.95" customHeight="1" thickTop="1" thickBot="1" x14ac:dyDescent="0.65">
      <c r="A33" s="80"/>
      <c r="B33" s="89"/>
      <c r="C33" s="88"/>
      <c r="D33" s="75"/>
      <c r="E33" s="89"/>
      <c r="F33" s="75"/>
      <c r="G33" s="75"/>
      <c r="H33" s="75"/>
      <c r="I33" s="89"/>
      <c r="J33" s="75"/>
      <c r="K33" s="75"/>
      <c r="L33" s="88"/>
      <c r="M33" s="75"/>
      <c r="N33" s="80"/>
    </row>
    <row r="34" spans="1:16" ht="31.95" customHeight="1" thickTop="1" thickBot="1" x14ac:dyDescent="0.65">
      <c r="A34" s="81"/>
      <c r="B34" s="83" t="s">
        <v>28</v>
      </c>
      <c r="C34" s="75"/>
      <c r="D34" s="75"/>
      <c r="E34" s="89"/>
      <c r="F34" s="75"/>
      <c r="G34" s="75"/>
      <c r="H34" s="75"/>
      <c r="I34" s="89"/>
      <c r="J34" s="75"/>
      <c r="K34" s="75"/>
      <c r="L34" s="75"/>
      <c r="M34" s="75"/>
      <c r="N34" s="82"/>
    </row>
    <row r="35" spans="1:16" ht="31.95" customHeight="1" thickTop="1" thickBot="1" x14ac:dyDescent="0.65">
      <c r="A35" s="83"/>
      <c r="B35" s="92"/>
      <c r="C35" s="75"/>
      <c r="D35" s="75"/>
      <c r="E35" s="89"/>
      <c r="F35" s="91"/>
      <c r="G35" s="75"/>
      <c r="H35" s="75"/>
      <c r="I35" s="89"/>
      <c r="J35" s="75"/>
      <c r="K35" s="75"/>
      <c r="L35" s="75"/>
      <c r="M35" s="75"/>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x14ac:dyDescent="0.6">
      <c r="A38" s="81"/>
      <c r="B38" s="75"/>
      <c r="C38" s="75"/>
      <c r="D38" s="75"/>
      <c r="E38" s="89"/>
      <c r="F38" s="75"/>
      <c r="G38" s="75"/>
      <c r="H38" s="75"/>
      <c r="I38" s="89"/>
      <c r="J38" s="75"/>
      <c r="K38" s="75"/>
      <c r="L38" s="75"/>
      <c r="M38" s="75"/>
      <c r="N38" s="82"/>
    </row>
    <row r="39" spans="1:16" ht="31.95" customHeight="1" thickBot="1" x14ac:dyDescent="0.65">
      <c r="A39" s="83"/>
      <c r="B39" s="75"/>
      <c r="C39" s="75"/>
      <c r="D39" s="75"/>
      <c r="E39" s="89"/>
      <c r="F39" s="75"/>
      <c r="G39" s="75"/>
      <c r="H39" s="75"/>
      <c r="I39" s="89"/>
      <c r="J39" s="75"/>
      <c r="K39" s="75"/>
      <c r="L39" s="75"/>
      <c r="M39" s="75"/>
      <c r="N39" s="87"/>
    </row>
    <row r="40" spans="1:16" ht="31.95" customHeight="1" thickTop="1" thickBot="1" x14ac:dyDescent="0.65">
      <c r="A40" s="88"/>
      <c r="B40" s="75"/>
      <c r="C40" s="90" t="s">
        <v>45</v>
      </c>
      <c r="D40" s="75"/>
      <c r="E40" s="89"/>
      <c r="F40" s="75"/>
      <c r="G40" s="75"/>
      <c r="H40" s="75"/>
      <c r="I40" s="89"/>
      <c r="J40" s="75"/>
      <c r="K40" s="75"/>
      <c r="L40" s="80" t="s">
        <v>61</v>
      </c>
      <c r="M40" s="75"/>
      <c r="N40" s="88"/>
      <c r="O40" s="199"/>
      <c r="P40" s="199"/>
    </row>
    <row r="41" spans="1:16" ht="31.95" customHeight="1" thickTop="1" thickBot="1" x14ac:dyDescent="0.65">
      <c r="A41" s="80"/>
      <c r="B41" s="75"/>
      <c r="C41" s="81"/>
      <c r="D41" s="75"/>
      <c r="E41" s="89"/>
      <c r="F41" s="75"/>
      <c r="G41" s="75"/>
      <c r="H41" s="75"/>
      <c r="I41" s="89"/>
      <c r="J41" s="75"/>
      <c r="K41" s="75"/>
      <c r="L41" s="82"/>
      <c r="M41" s="75"/>
      <c r="N41" s="80"/>
    </row>
    <row r="42" spans="1:16" ht="31.95" customHeight="1" thickTop="1" thickBot="1" x14ac:dyDescent="0.65">
      <c r="A42" s="81"/>
      <c r="B42" s="75"/>
      <c r="C42" s="89"/>
      <c r="D42" s="75"/>
      <c r="E42" s="89"/>
      <c r="F42" s="75"/>
      <c r="G42" s="198"/>
      <c r="H42" s="198"/>
      <c r="I42" s="89"/>
      <c r="J42" s="75"/>
      <c r="K42" s="75"/>
      <c r="L42" s="91"/>
      <c r="M42" s="75"/>
      <c r="N42" s="82"/>
      <c r="O42" s="199"/>
      <c r="P42" s="199"/>
    </row>
    <row r="43" spans="1:16" ht="31.95" customHeight="1" thickTop="1" thickBot="1" x14ac:dyDescent="0.65">
      <c r="A43" s="83"/>
      <c r="B43" s="75"/>
      <c r="C43" s="89"/>
      <c r="D43" s="75"/>
      <c r="E43" s="89"/>
      <c r="F43" s="75"/>
      <c r="G43" s="197" t="s">
        <v>8</v>
      </c>
      <c r="H43" s="197"/>
      <c r="I43" s="89"/>
      <c r="J43" s="75"/>
      <c r="K43" s="75"/>
      <c r="L43" s="91"/>
      <c r="M43" s="75"/>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78</v>
      </c>
      <c r="E45" s="89"/>
      <c r="F45" s="75"/>
      <c r="G45" s="75"/>
      <c r="H45" s="75"/>
      <c r="I45" s="89"/>
      <c r="J45" s="75"/>
      <c r="K45" s="80" t="s">
        <v>61</v>
      </c>
      <c r="L45" s="91"/>
      <c r="M45" s="75"/>
      <c r="N45" s="80"/>
    </row>
    <row r="46" spans="1:16" ht="31.95" customHeight="1" thickTop="1" thickBot="1" x14ac:dyDescent="0.65">
      <c r="A46" s="81"/>
      <c r="B46" s="80" t="s">
        <v>75</v>
      </c>
      <c r="C46" s="89"/>
      <c r="D46" s="81"/>
      <c r="E46" s="89"/>
      <c r="F46" s="75"/>
      <c r="G46" s="75"/>
      <c r="H46" s="75"/>
      <c r="I46" s="89"/>
      <c r="J46" s="75"/>
      <c r="K46" s="82"/>
      <c r="L46" s="91"/>
      <c r="M46" s="75"/>
      <c r="N46" s="82"/>
    </row>
    <row r="47" spans="1:16" ht="31.95" customHeight="1" thickTop="1" thickBot="1" x14ac:dyDescent="0.65">
      <c r="A47" s="83"/>
      <c r="B47" s="84"/>
      <c r="C47" s="89"/>
      <c r="D47" s="89"/>
      <c r="E47" s="89"/>
      <c r="F47" s="75"/>
      <c r="G47" s="75"/>
      <c r="H47" s="75"/>
      <c r="I47" s="89"/>
      <c r="J47" s="75"/>
      <c r="K47" s="91"/>
      <c r="L47" s="91"/>
      <c r="M47" s="75"/>
      <c r="N47" s="87"/>
    </row>
    <row r="48" spans="1:16" ht="31.95" customHeight="1" thickTop="1" thickBot="1" x14ac:dyDescent="0.65">
      <c r="A48" s="88"/>
      <c r="B48" s="94"/>
      <c r="C48" s="83" t="s">
        <v>78</v>
      </c>
      <c r="D48" s="89"/>
      <c r="E48" s="89"/>
      <c r="F48" s="75"/>
      <c r="G48" s="198"/>
      <c r="H48" s="198"/>
      <c r="I48" s="89"/>
      <c r="J48" s="75"/>
      <c r="K48" s="91"/>
      <c r="L48" s="87" t="s">
        <v>83</v>
      </c>
      <c r="M48" s="75"/>
      <c r="N48" s="88"/>
    </row>
    <row r="49" spans="1:14" ht="31.95" customHeight="1" thickTop="1" thickBot="1" x14ac:dyDescent="0.65">
      <c r="A49" s="80"/>
      <c r="B49" s="89"/>
      <c r="C49" s="92"/>
      <c r="D49" s="89"/>
      <c r="E49" s="89"/>
      <c r="F49" s="75"/>
      <c r="G49" s="197" t="s">
        <v>9</v>
      </c>
      <c r="H49" s="197"/>
      <c r="I49" s="89"/>
      <c r="J49" s="75"/>
      <c r="K49" s="91"/>
      <c r="L49" s="88"/>
      <c r="M49" s="75"/>
      <c r="N49" s="80"/>
    </row>
    <row r="50" spans="1:14" ht="31.95" customHeight="1" thickTop="1" thickBot="1" x14ac:dyDescent="0.65">
      <c r="A50" s="81"/>
      <c r="B50" s="83" t="s">
        <v>78</v>
      </c>
      <c r="C50" s="75"/>
      <c r="D50" s="89"/>
      <c r="E50" s="89"/>
      <c r="F50" s="75"/>
      <c r="G50" s="75"/>
      <c r="H50" s="75"/>
      <c r="I50" s="89"/>
      <c r="J50" s="75"/>
      <c r="K50" s="91"/>
      <c r="L50" s="75"/>
      <c r="M50" s="75"/>
      <c r="N50" s="82"/>
    </row>
    <row r="51" spans="1:14" ht="31.95" customHeight="1" thickTop="1" thickBot="1" x14ac:dyDescent="0.65">
      <c r="A51" s="83"/>
      <c r="B51" s="92"/>
      <c r="C51" s="75"/>
      <c r="D51" s="89"/>
      <c r="E51" s="89"/>
      <c r="F51" s="75"/>
      <c r="G51" s="75"/>
      <c r="H51" s="75"/>
      <c r="I51" s="89"/>
      <c r="J51" s="91"/>
      <c r="K51" s="91"/>
      <c r="L51" s="75"/>
      <c r="M51" s="75"/>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67</v>
      </c>
      <c r="F53" s="75"/>
      <c r="G53" s="75"/>
      <c r="H53" s="75"/>
      <c r="I53" s="75"/>
      <c r="J53" s="87"/>
      <c r="K53" s="91"/>
      <c r="L53" s="75"/>
      <c r="M53" s="75"/>
      <c r="N53" s="80"/>
    </row>
    <row r="54" spans="1:14" ht="31.95" customHeight="1" thickTop="1" x14ac:dyDescent="0.6">
      <c r="A54" s="81"/>
      <c r="B54" s="75"/>
      <c r="C54" s="75"/>
      <c r="D54" s="89"/>
      <c r="E54" s="88"/>
      <c r="F54" s="75"/>
      <c r="G54" s="75"/>
      <c r="H54" s="75"/>
      <c r="I54" s="75"/>
      <c r="J54" s="75"/>
      <c r="K54" s="91"/>
      <c r="L54" s="75"/>
      <c r="M54" s="75"/>
      <c r="N54" s="82"/>
    </row>
    <row r="55" spans="1:14" ht="31.95" customHeight="1" thickBot="1" x14ac:dyDescent="0.65">
      <c r="A55" s="83"/>
      <c r="B55" s="75"/>
      <c r="C55" s="75"/>
      <c r="D55" s="89"/>
      <c r="E55" s="75"/>
      <c r="F55" s="75"/>
      <c r="G55" s="75"/>
      <c r="H55" s="75"/>
      <c r="I55" s="75"/>
      <c r="J55" s="75"/>
      <c r="K55" s="91"/>
      <c r="L55" s="75"/>
      <c r="M55" s="75"/>
      <c r="N55" s="87"/>
    </row>
    <row r="56" spans="1:14" ht="31.95" customHeight="1" thickTop="1" thickBot="1" x14ac:dyDescent="0.65">
      <c r="A56" s="88"/>
      <c r="B56" s="75"/>
      <c r="C56" s="80" t="s">
        <v>67</v>
      </c>
      <c r="D56" s="89"/>
      <c r="E56" s="75"/>
      <c r="F56" s="75"/>
      <c r="G56" s="75"/>
      <c r="H56" s="75"/>
      <c r="I56" s="75"/>
      <c r="J56" s="75"/>
      <c r="K56" s="91"/>
      <c r="L56" s="80" t="s">
        <v>72</v>
      </c>
      <c r="M56" s="75"/>
      <c r="N56" s="88"/>
    </row>
    <row r="57" spans="1:14" ht="31.95" customHeight="1" thickTop="1" thickBot="1" x14ac:dyDescent="0.65">
      <c r="A57" s="80"/>
      <c r="B57" s="75"/>
      <c r="C57" s="84"/>
      <c r="D57" s="89"/>
      <c r="E57" s="75"/>
      <c r="F57" s="75"/>
      <c r="G57" s="75"/>
      <c r="H57" s="75"/>
      <c r="I57" s="75"/>
      <c r="J57" s="75"/>
      <c r="K57" s="91"/>
      <c r="L57" s="82"/>
      <c r="M57" s="75"/>
      <c r="N57" s="80"/>
    </row>
    <row r="58" spans="1:14" ht="31.95" customHeight="1" thickTop="1" x14ac:dyDescent="0.6">
      <c r="A58" s="81"/>
      <c r="B58" s="75"/>
      <c r="C58" s="89"/>
      <c r="D58" s="89"/>
      <c r="E58" s="75"/>
      <c r="F58" s="75"/>
      <c r="G58" s="75"/>
      <c r="H58" s="75"/>
      <c r="I58" s="75"/>
      <c r="J58" s="75"/>
      <c r="K58" s="91"/>
      <c r="L58" s="91"/>
      <c r="M58" s="75"/>
      <c r="N58" s="82"/>
    </row>
    <row r="59" spans="1:14" ht="31.95" customHeight="1" thickBot="1" x14ac:dyDescent="0.65">
      <c r="A59" s="83"/>
      <c r="B59" s="75"/>
      <c r="C59" s="89"/>
      <c r="D59" s="89"/>
      <c r="E59" s="75"/>
      <c r="F59" s="75"/>
      <c r="G59" s="75"/>
      <c r="H59" s="75"/>
      <c r="I59" s="75"/>
      <c r="J59" s="75"/>
      <c r="K59" s="91"/>
      <c r="L59" s="91"/>
      <c r="M59" s="75"/>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85"/>
      <c r="C61" s="89"/>
      <c r="D61" s="83" t="s">
        <v>67</v>
      </c>
      <c r="E61" s="75"/>
      <c r="F61" s="75"/>
      <c r="G61" s="75"/>
      <c r="H61" s="75"/>
      <c r="I61" s="75"/>
      <c r="J61" s="75"/>
      <c r="K61" s="181" t="s">
        <v>72</v>
      </c>
      <c r="L61" s="91"/>
      <c r="M61" s="75"/>
      <c r="N61" s="80"/>
    </row>
    <row r="62" spans="1:14" ht="31.95" customHeight="1" thickTop="1" x14ac:dyDescent="0.6">
      <c r="A62" s="81"/>
      <c r="B62" s="85"/>
      <c r="C62" s="89"/>
      <c r="D62" s="88"/>
      <c r="E62" s="75"/>
      <c r="F62" s="75"/>
      <c r="G62" s="75"/>
      <c r="H62" s="75"/>
      <c r="I62" s="75"/>
      <c r="J62" s="75"/>
      <c r="K62" s="88"/>
      <c r="L62" s="91"/>
      <c r="M62" s="75"/>
      <c r="N62" s="82"/>
    </row>
    <row r="63" spans="1:14" ht="31.95" customHeight="1" thickBot="1" x14ac:dyDescent="0.65">
      <c r="A63" s="83"/>
      <c r="B63" s="85"/>
      <c r="C63" s="89"/>
      <c r="D63" s="75"/>
      <c r="E63" s="75"/>
      <c r="F63" s="75"/>
      <c r="G63" s="75"/>
      <c r="H63" s="75"/>
      <c r="I63" s="75"/>
      <c r="J63" s="75"/>
      <c r="K63" s="75"/>
      <c r="L63" s="91"/>
      <c r="M63" s="75"/>
      <c r="N63" s="87"/>
    </row>
    <row r="64" spans="1:14" ht="31.95" customHeight="1" thickTop="1" thickBot="1" x14ac:dyDescent="0.65">
      <c r="A64" s="92"/>
      <c r="B64" s="85"/>
      <c r="C64" s="83" t="s">
        <v>19</v>
      </c>
      <c r="D64" s="75"/>
      <c r="E64" s="75"/>
      <c r="F64" s="75"/>
      <c r="G64" s="75"/>
      <c r="H64" s="75"/>
      <c r="I64" s="75"/>
      <c r="J64" s="75"/>
      <c r="K64" s="75"/>
      <c r="L64" s="105" t="s">
        <v>91</v>
      </c>
      <c r="M64" s="75"/>
      <c r="N64" s="88"/>
    </row>
    <row r="65" spans="1:14" ht="31.95" customHeight="1" thickTop="1" thickBot="1" x14ac:dyDescent="0.65">
      <c r="A65" s="80"/>
      <c r="B65" s="85"/>
      <c r="C65" s="92"/>
      <c r="D65" s="75"/>
      <c r="E65" s="75"/>
      <c r="F65" s="75"/>
      <c r="G65" s="75"/>
      <c r="H65" s="75"/>
      <c r="I65" s="75"/>
      <c r="J65" s="75"/>
      <c r="K65" s="75"/>
      <c r="L65" s="88"/>
      <c r="M65" s="75"/>
      <c r="N65" s="80"/>
    </row>
    <row r="66" spans="1:14" ht="31.95" customHeight="1" thickTop="1" x14ac:dyDescent="0.6">
      <c r="A66" s="81"/>
      <c r="B66" s="85"/>
      <c r="C66" s="75"/>
      <c r="D66" s="75"/>
      <c r="E66" s="75"/>
      <c r="F66" s="75"/>
      <c r="G66" s="75"/>
      <c r="H66" s="75"/>
      <c r="I66" s="75"/>
      <c r="J66" s="75"/>
      <c r="K66" s="75"/>
      <c r="L66" s="75"/>
      <c r="M66" s="75"/>
      <c r="N66" s="82"/>
    </row>
    <row r="67" spans="1:14" ht="31.95" customHeight="1" thickBot="1" x14ac:dyDescent="0.65">
      <c r="A67" s="83"/>
      <c r="B67" s="85"/>
      <c r="C67" s="75"/>
      <c r="D67" s="75"/>
      <c r="E67" s="75"/>
      <c r="F67" s="75"/>
      <c r="G67" s="75"/>
      <c r="H67" s="75"/>
      <c r="I67" s="75"/>
      <c r="J67" s="75"/>
      <c r="K67" s="75"/>
      <c r="L67" s="75"/>
      <c r="M67" s="75"/>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9" tint="-0.249977111117893"/>
    <pageSetUpPr fitToPage="1"/>
  </sheetPr>
  <dimension ref="A1:P78"/>
  <sheetViews>
    <sheetView topLeftCell="A28" zoomScale="40" zoomScaleNormal="40" workbookViewId="0">
      <selection activeCell="G17" sqref="G17"/>
    </sheetView>
  </sheetViews>
  <sheetFormatPr defaultColWidth="9.109375" defaultRowHeight="33" x14ac:dyDescent="0.6"/>
  <cols>
    <col min="1" max="1" width="43.33203125" style="77"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customWidth="1"/>
    <col min="15" max="15" width="12.88671875" style="77" hidden="1" customWidth="1"/>
    <col min="16" max="16" width="11.44140625" style="77" hidden="1" customWidth="1"/>
    <col min="17" max="16384" width="9.109375" style="76"/>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199" t="s">
        <v>6</v>
      </c>
      <c r="P1" s="202"/>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4"/>
      <c r="P2" s="199"/>
    </row>
    <row r="3" spans="1:16" ht="31.95" customHeight="1" x14ac:dyDescent="0.6">
      <c r="A3" s="78"/>
      <c r="B3" s="78"/>
      <c r="C3" s="78"/>
      <c r="D3" s="78"/>
      <c r="E3" s="78"/>
      <c r="F3" s="78"/>
      <c r="G3" s="78"/>
      <c r="H3" s="78"/>
      <c r="J3" s="78"/>
      <c r="K3" s="78"/>
      <c r="L3" s="78"/>
      <c r="M3" s="78"/>
      <c r="N3" s="78"/>
      <c r="O3" s="79"/>
    </row>
    <row r="4" spans="1:16" ht="39.6" customHeight="1" x14ac:dyDescent="0.6">
      <c r="D4" s="200" t="s">
        <v>42</v>
      </c>
      <c r="E4" s="200"/>
      <c r="F4" s="200"/>
      <c r="G4" s="200"/>
      <c r="H4" s="200"/>
      <c r="I4" s="200"/>
      <c r="J4" s="200"/>
      <c r="K4" s="200"/>
    </row>
    <row r="5" spans="1:16" ht="39.6" customHeight="1" thickBot="1" x14ac:dyDescent="0.65">
      <c r="A5" s="80" t="s">
        <v>45</v>
      </c>
      <c r="B5" s="75"/>
      <c r="C5" s="75"/>
      <c r="D5" s="200" t="s">
        <v>7</v>
      </c>
      <c r="E5" s="200"/>
      <c r="F5" s="200"/>
      <c r="G5" s="200"/>
      <c r="H5" s="200"/>
      <c r="I5" s="200"/>
      <c r="J5" s="200"/>
      <c r="K5" s="200"/>
      <c r="L5" s="75"/>
      <c r="M5" s="75"/>
      <c r="N5" s="80" t="s">
        <v>72</v>
      </c>
    </row>
    <row r="6" spans="1:16" ht="31.95" customHeight="1" thickTop="1" thickBot="1" x14ac:dyDescent="0.65">
      <c r="A6" s="81"/>
      <c r="B6" s="80" t="s">
        <v>45</v>
      </c>
      <c r="C6" s="75"/>
      <c r="D6" s="75"/>
      <c r="E6" s="75"/>
      <c r="F6" s="75"/>
      <c r="G6" s="75"/>
      <c r="H6" s="75"/>
      <c r="I6" s="75"/>
      <c r="J6" s="75"/>
      <c r="K6" s="75"/>
      <c r="L6" s="75"/>
      <c r="M6" s="80" t="s">
        <v>72</v>
      </c>
      <c r="N6" s="82"/>
    </row>
    <row r="7" spans="1:16" ht="31.95" customHeight="1" thickTop="1" thickBot="1" x14ac:dyDescent="0.65">
      <c r="A7" s="83" t="s">
        <v>51</v>
      </c>
      <c r="B7" s="84"/>
      <c r="C7" s="85"/>
      <c r="D7" s="75"/>
      <c r="E7" s="86"/>
      <c r="F7" s="86"/>
      <c r="G7" s="86"/>
      <c r="H7" s="86"/>
      <c r="I7" s="86"/>
      <c r="J7" s="86"/>
      <c r="K7" s="75"/>
      <c r="L7" s="75"/>
      <c r="M7" s="82"/>
      <c r="N7" s="87" t="s">
        <v>112</v>
      </c>
    </row>
    <row r="8" spans="1:16" ht="31.95" customHeight="1" thickTop="1" thickBot="1" x14ac:dyDescent="0.65">
      <c r="A8" s="88"/>
      <c r="B8" s="89"/>
      <c r="C8" s="90" t="s">
        <v>45</v>
      </c>
      <c r="D8" s="75"/>
      <c r="E8" s="86"/>
      <c r="F8" s="86"/>
      <c r="G8" s="86"/>
      <c r="H8" s="86"/>
      <c r="I8" s="86"/>
      <c r="J8" s="86"/>
      <c r="K8" s="75"/>
      <c r="L8" s="80" t="s">
        <v>28</v>
      </c>
      <c r="M8" s="91"/>
      <c r="N8" s="88"/>
      <c r="O8" s="199"/>
      <c r="P8" s="199"/>
    </row>
    <row r="9" spans="1:16" ht="31.95" customHeight="1" thickTop="1" thickBot="1" x14ac:dyDescent="0.65">
      <c r="A9" s="80" t="s">
        <v>14</v>
      </c>
      <c r="B9" s="89"/>
      <c r="C9" s="81"/>
      <c r="D9" s="75"/>
      <c r="E9" s="86"/>
      <c r="F9" s="86"/>
      <c r="G9" s="86"/>
      <c r="H9" s="86"/>
      <c r="I9" s="86"/>
      <c r="J9" s="86"/>
      <c r="K9" s="75"/>
      <c r="L9" s="82"/>
      <c r="M9" s="91"/>
      <c r="N9" s="80" t="s">
        <v>28</v>
      </c>
    </row>
    <row r="10" spans="1:16" ht="31.95" customHeight="1" thickTop="1" thickBot="1" x14ac:dyDescent="0.65">
      <c r="A10" s="81"/>
      <c r="B10" s="83" t="s">
        <v>12</v>
      </c>
      <c r="C10" s="89"/>
      <c r="D10" s="78"/>
      <c r="E10" s="75"/>
      <c r="F10" s="75"/>
      <c r="G10" s="75"/>
      <c r="H10" s="75"/>
      <c r="I10" s="75"/>
      <c r="J10" s="75"/>
      <c r="K10" s="75"/>
      <c r="L10" s="91"/>
      <c r="M10" s="87" t="s">
        <v>28</v>
      </c>
      <c r="N10" s="82"/>
      <c r="O10" s="199"/>
      <c r="P10" s="199"/>
    </row>
    <row r="11" spans="1:16" ht="31.95" customHeight="1" thickTop="1" thickBot="1" x14ac:dyDescent="0.65">
      <c r="A11" s="83" t="s">
        <v>12</v>
      </c>
      <c r="B11" s="92"/>
      <c r="C11" s="89"/>
      <c r="D11" s="75"/>
      <c r="E11" s="75"/>
      <c r="F11" s="75"/>
      <c r="G11" s="75"/>
      <c r="H11" s="75"/>
      <c r="I11" s="75"/>
      <c r="J11" s="75"/>
      <c r="K11" s="75"/>
      <c r="L11" s="91"/>
      <c r="M11" s="93"/>
      <c r="N11" s="87" t="s">
        <v>110</v>
      </c>
    </row>
    <row r="12" spans="1:16" ht="31.95" customHeight="1" thickTop="1" thickBot="1" x14ac:dyDescent="0.65">
      <c r="A12" s="88"/>
      <c r="B12" s="85"/>
      <c r="C12" s="89"/>
      <c r="D12" s="90" t="s">
        <v>69</v>
      </c>
      <c r="E12" s="75"/>
      <c r="F12" s="75"/>
      <c r="G12" s="75"/>
      <c r="H12" s="75"/>
      <c r="I12" s="75"/>
      <c r="J12" s="75"/>
      <c r="K12" s="80" t="s">
        <v>73</v>
      </c>
      <c r="L12" s="91"/>
      <c r="M12" s="75"/>
      <c r="N12" s="88"/>
    </row>
    <row r="13" spans="1:16" ht="31.95" customHeight="1" thickTop="1" thickBot="1" x14ac:dyDescent="0.65">
      <c r="A13" s="80" t="s">
        <v>22</v>
      </c>
      <c r="B13" s="75"/>
      <c r="C13" s="89"/>
      <c r="D13" s="81"/>
      <c r="E13" s="75"/>
      <c r="F13" s="75"/>
      <c r="G13" s="75"/>
      <c r="H13" s="75"/>
      <c r="I13" s="75"/>
      <c r="J13" s="75"/>
      <c r="K13" s="82"/>
      <c r="L13" s="91"/>
      <c r="M13" s="75"/>
      <c r="N13" s="80" t="s">
        <v>88</v>
      </c>
    </row>
    <row r="14" spans="1:16" ht="31.95" customHeight="1" thickTop="1" thickBot="1" x14ac:dyDescent="0.65">
      <c r="A14" s="81"/>
      <c r="B14" s="80" t="s">
        <v>69</v>
      </c>
      <c r="C14" s="89"/>
      <c r="D14" s="89"/>
      <c r="E14" s="75"/>
      <c r="F14" s="75"/>
      <c r="G14" s="75"/>
      <c r="H14" s="75"/>
      <c r="I14" s="75"/>
      <c r="J14" s="75"/>
      <c r="K14" s="91"/>
      <c r="L14" s="91"/>
      <c r="M14" s="80" t="s">
        <v>73</v>
      </c>
      <c r="N14" s="82"/>
    </row>
    <row r="15" spans="1:16" ht="31.95" customHeight="1" thickTop="1" thickBot="1" x14ac:dyDescent="0.65">
      <c r="A15" s="83" t="s">
        <v>69</v>
      </c>
      <c r="B15" s="84"/>
      <c r="C15" s="89"/>
      <c r="D15" s="89"/>
      <c r="E15" s="75"/>
      <c r="F15" s="75"/>
      <c r="G15" s="75"/>
      <c r="H15" s="75"/>
      <c r="I15" s="75"/>
      <c r="J15" s="75"/>
      <c r="K15" s="91"/>
      <c r="L15" s="91"/>
      <c r="M15" s="82"/>
      <c r="N15" s="87" t="s">
        <v>73</v>
      </c>
    </row>
    <row r="16" spans="1:16" ht="31.95" customHeight="1" thickTop="1" thickBot="1" x14ac:dyDescent="0.65">
      <c r="A16" s="88"/>
      <c r="B16" s="94"/>
      <c r="C16" s="83" t="s">
        <v>69</v>
      </c>
      <c r="D16" s="89"/>
      <c r="E16" s="75"/>
      <c r="F16" s="75"/>
      <c r="G16" s="75"/>
      <c r="H16" s="75"/>
      <c r="I16" s="75"/>
      <c r="J16" s="75"/>
      <c r="K16" s="91"/>
      <c r="L16" s="87" t="s">
        <v>73</v>
      </c>
      <c r="M16" s="91"/>
      <c r="N16" s="88"/>
    </row>
    <row r="17" spans="1:16" ht="31.95" customHeight="1" thickTop="1" thickBot="1" x14ac:dyDescent="0.65">
      <c r="A17" s="80" t="s">
        <v>66</v>
      </c>
      <c r="B17" s="89"/>
      <c r="C17" s="92"/>
      <c r="D17" s="89"/>
      <c r="E17" s="75"/>
      <c r="F17" s="75"/>
      <c r="G17" s="75"/>
      <c r="H17" s="75"/>
      <c r="I17" s="75"/>
      <c r="J17" s="75"/>
      <c r="K17" s="91"/>
      <c r="L17" s="88"/>
      <c r="M17" s="91"/>
      <c r="N17" s="80" t="s">
        <v>109</v>
      </c>
    </row>
    <row r="18" spans="1:16" ht="31.95" customHeight="1" thickTop="1" thickBot="1" x14ac:dyDescent="0.65">
      <c r="A18" s="81"/>
      <c r="B18" s="83" t="s">
        <v>65</v>
      </c>
      <c r="C18" s="75"/>
      <c r="D18" s="89"/>
      <c r="E18" s="75"/>
      <c r="F18" s="75"/>
      <c r="G18" s="75"/>
      <c r="H18" s="75"/>
      <c r="I18" s="75"/>
      <c r="J18" s="75"/>
      <c r="K18" s="91"/>
      <c r="L18" s="75"/>
      <c r="M18" s="87" t="s">
        <v>104</v>
      </c>
      <c r="N18" s="82"/>
    </row>
    <row r="19" spans="1:16" ht="31.95" customHeight="1" thickTop="1" thickBot="1" x14ac:dyDescent="0.65">
      <c r="A19" s="83" t="s">
        <v>65</v>
      </c>
      <c r="B19" s="92"/>
      <c r="C19" s="75"/>
      <c r="D19" s="89"/>
      <c r="E19" s="75"/>
      <c r="F19" s="75"/>
      <c r="G19" s="75"/>
      <c r="H19" s="75"/>
      <c r="I19" s="75"/>
      <c r="J19" s="75"/>
      <c r="K19" s="91"/>
      <c r="L19" s="75"/>
      <c r="M19" s="93"/>
      <c r="N19" s="87" t="s">
        <v>104</v>
      </c>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t="s">
        <v>81</v>
      </c>
      <c r="B21" s="75"/>
      <c r="C21" s="75"/>
      <c r="D21" s="89"/>
      <c r="E21" s="90" t="s">
        <v>69</v>
      </c>
      <c r="F21" s="75"/>
      <c r="G21" s="75"/>
      <c r="H21" s="75"/>
      <c r="I21" s="75"/>
      <c r="J21" s="80" t="s">
        <v>73</v>
      </c>
      <c r="K21" s="91"/>
      <c r="L21" s="75"/>
      <c r="M21" s="75"/>
      <c r="N21" s="80" t="s">
        <v>23</v>
      </c>
    </row>
    <row r="22" spans="1:16" ht="31.95" customHeight="1" thickTop="1" thickBot="1" x14ac:dyDescent="0.65">
      <c r="A22" s="81"/>
      <c r="B22" s="80" t="s">
        <v>10</v>
      </c>
      <c r="C22" s="75"/>
      <c r="D22" s="89"/>
      <c r="E22" s="81"/>
      <c r="F22" s="75"/>
      <c r="G22" s="75"/>
      <c r="H22" s="75"/>
      <c r="I22" s="89"/>
      <c r="J22" s="82"/>
      <c r="K22" s="91"/>
      <c r="L22" s="75"/>
      <c r="M22" s="80" t="s">
        <v>46</v>
      </c>
      <c r="N22" s="82"/>
    </row>
    <row r="23" spans="1:16" ht="31.95" customHeight="1" thickTop="1" thickBot="1" x14ac:dyDescent="0.65">
      <c r="A23" s="83" t="s">
        <v>10</v>
      </c>
      <c r="B23" s="84"/>
      <c r="C23" s="75"/>
      <c r="D23" s="89"/>
      <c r="E23" s="89"/>
      <c r="F23" s="75"/>
      <c r="G23" s="75"/>
      <c r="H23" s="75"/>
      <c r="I23" s="89"/>
      <c r="J23" s="75"/>
      <c r="K23" s="91"/>
      <c r="L23" s="75"/>
      <c r="M23" s="96"/>
      <c r="N23" s="87" t="s">
        <v>46</v>
      </c>
    </row>
    <row r="24" spans="1:16" ht="31.95" customHeight="1" thickTop="1" thickBot="1" x14ac:dyDescent="0.65">
      <c r="A24" s="88"/>
      <c r="B24" s="94"/>
      <c r="C24" s="90" t="s">
        <v>10</v>
      </c>
      <c r="D24" s="89"/>
      <c r="E24" s="89"/>
      <c r="F24" s="75"/>
      <c r="G24" s="75"/>
      <c r="H24" s="75"/>
      <c r="I24" s="89"/>
      <c r="J24" s="75"/>
      <c r="K24" s="91"/>
      <c r="L24" s="97" t="s">
        <v>25</v>
      </c>
      <c r="M24" s="91"/>
      <c r="N24" s="88"/>
    </row>
    <row r="25" spans="1:16" ht="31.95" customHeight="1" thickTop="1" thickBot="1" x14ac:dyDescent="0.65">
      <c r="A25" s="80" t="s">
        <v>31</v>
      </c>
      <c r="B25" s="89"/>
      <c r="C25" s="81"/>
      <c r="D25" s="89"/>
      <c r="E25" s="89"/>
      <c r="F25" s="75"/>
      <c r="G25" s="75"/>
      <c r="H25" s="75"/>
      <c r="I25" s="89"/>
      <c r="J25" s="75"/>
      <c r="K25" s="91"/>
      <c r="L25" s="82"/>
      <c r="M25" s="91"/>
      <c r="N25" s="80" t="s">
        <v>25</v>
      </c>
    </row>
    <row r="26" spans="1:16" ht="31.95" customHeight="1" thickTop="1" thickBot="1" x14ac:dyDescent="0.65">
      <c r="A26" s="81"/>
      <c r="B26" s="83" t="s">
        <v>31</v>
      </c>
      <c r="C26" s="89"/>
      <c r="D26" s="183"/>
      <c r="E26" s="89"/>
      <c r="F26" s="75"/>
      <c r="G26" s="75"/>
      <c r="H26" s="75"/>
      <c r="I26" s="89"/>
      <c r="J26" s="75"/>
      <c r="K26" s="91"/>
      <c r="L26" s="91"/>
      <c r="M26" s="87" t="s">
        <v>25</v>
      </c>
      <c r="N26" s="82"/>
    </row>
    <row r="27" spans="1:16" ht="31.95" customHeight="1" thickTop="1" thickBot="1" x14ac:dyDescent="0.65">
      <c r="A27" s="83" t="s">
        <v>89</v>
      </c>
      <c r="B27" s="92"/>
      <c r="C27" s="89"/>
      <c r="D27" s="89"/>
      <c r="E27" s="89"/>
      <c r="F27" s="75"/>
      <c r="G27" s="75"/>
      <c r="H27" s="75"/>
      <c r="I27" s="89"/>
      <c r="J27" s="75"/>
      <c r="K27" s="91"/>
      <c r="L27" s="91"/>
      <c r="M27" s="88"/>
      <c r="N27" s="87" t="s">
        <v>26</v>
      </c>
    </row>
    <row r="28" spans="1:16" ht="31.95" customHeight="1" thickTop="1" thickBot="1" x14ac:dyDescent="0.65">
      <c r="A28" s="88"/>
      <c r="B28" s="75"/>
      <c r="C28" s="89"/>
      <c r="D28" s="83" t="s">
        <v>10</v>
      </c>
      <c r="E28" s="89"/>
      <c r="F28" s="75"/>
      <c r="G28" s="75"/>
      <c r="H28" s="75"/>
      <c r="I28" s="89"/>
      <c r="J28" s="75"/>
      <c r="K28" s="87" t="s">
        <v>25</v>
      </c>
      <c r="L28" s="91"/>
      <c r="M28" s="75"/>
      <c r="N28" s="88"/>
      <c r="O28" s="199"/>
      <c r="P28" s="199"/>
    </row>
    <row r="29" spans="1:16" ht="31.95" customHeight="1" thickTop="1" thickBot="1" x14ac:dyDescent="0.65">
      <c r="A29" s="80" t="s">
        <v>91</v>
      </c>
      <c r="B29" s="75"/>
      <c r="C29" s="89"/>
      <c r="D29" s="88"/>
      <c r="E29" s="89"/>
      <c r="F29" s="75"/>
      <c r="G29" s="75"/>
      <c r="H29" s="75"/>
      <c r="I29" s="89"/>
      <c r="J29" s="75"/>
      <c r="K29" s="88"/>
      <c r="L29" s="91"/>
      <c r="M29" s="75"/>
      <c r="N29" s="80" t="s">
        <v>77</v>
      </c>
    </row>
    <row r="30" spans="1:16" ht="31.95" customHeight="1" thickTop="1" thickBot="1" x14ac:dyDescent="0.65">
      <c r="A30" s="81"/>
      <c r="B30" s="80" t="s">
        <v>11</v>
      </c>
      <c r="C30" s="89"/>
      <c r="D30" s="75"/>
      <c r="E30" s="89"/>
      <c r="F30" s="75"/>
      <c r="G30" s="75"/>
      <c r="H30" s="75"/>
      <c r="I30" s="89"/>
      <c r="J30" s="75"/>
      <c r="K30" s="75"/>
      <c r="L30" s="91"/>
      <c r="M30" s="80" t="s">
        <v>77</v>
      </c>
      <c r="N30" s="82"/>
      <c r="O30" s="199"/>
      <c r="P30" s="199"/>
    </row>
    <row r="31" spans="1:16" ht="31.95" customHeight="1" thickTop="1" thickBot="1" x14ac:dyDescent="0.65">
      <c r="A31" s="83" t="s">
        <v>11</v>
      </c>
      <c r="B31" s="84"/>
      <c r="C31" s="99"/>
      <c r="D31" s="91"/>
      <c r="E31" s="89"/>
      <c r="F31" s="75"/>
      <c r="G31" s="75"/>
      <c r="H31" s="75"/>
      <c r="I31" s="89"/>
      <c r="J31" s="75"/>
      <c r="K31" s="75"/>
      <c r="L31" s="91"/>
      <c r="M31" s="82"/>
      <c r="N31" s="87" t="s">
        <v>113</v>
      </c>
    </row>
    <row r="32" spans="1:16" ht="31.95" customHeight="1" thickTop="1" thickBot="1" x14ac:dyDescent="0.65">
      <c r="A32" s="88"/>
      <c r="B32" s="94"/>
      <c r="C32" s="100" t="s">
        <v>56</v>
      </c>
      <c r="D32" s="91"/>
      <c r="E32" s="89"/>
      <c r="F32" s="75"/>
      <c r="G32" s="75"/>
      <c r="H32" s="75"/>
      <c r="I32" s="89"/>
      <c r="J32" s="75"/>
      <c r="K32" s="75"/>
      <c r="L32" s="87" t="s">
        <v>99</v>
      </c>
      <c r="M32" s="91"/>
      <c r="N32" s="88"/>
    </row>
    <row r="33" spans="1:16" ht="31.95" customHeight="1" thickTop="1" thickBot="1" x14ac:dyDescent="0.65">
      <c r="A33" s="80" t="s">
        <v>56</v>
      </c>
      <c r="B33" s="89"/>
      <c r="C33" s="88"/>
      <c r="D33" s="75"/>
      <c r="E33" s="89"/>
      <c r="F33" s="75"/>
      <c r="G33" s="75"/>
      <c r="H33" s="75"/>
      <c r="I33" s="89"/>
      <c r="J33" s="75"/>
      <c r="K33" s="75"/>
      <c r="L33" s="88"/>
      <c r="M33" s="91"/>
      <c r="N33" s="80" t="s">
        <v>99</v>
      </c>
    </row>
    <row r="34" spans="1:16" ht="31.95" customHeight="1" thickTop="1" thickBot="1" x14ac:dyDescent="0.65">
      <c r="A34" s="81"/>
      <c r="B34" s="83" t="s">
        <v>56</v>
      </c>
      <c r="C34" s="75"/>
      <c r="D34" s="75"/>
      <c r="E34" s="89"/>
      <c r="F34" s="75"/>
      <c r="G34" s="75"/>
      <c r="H34" s="75"/>
      <c r="I34" s="89"/>
      <c r="J34" s="75"/>
      <c r="K34" s="75"/>
      <c r="L34" s="75"/>
      <c r="M34" s="87" t="s">
        <v>99</v>
      </c>
      <c r="N34" s="82"/>
    </row>
    <row r="35" spans="1:16" ht="31.95" customHeight="1" thickTop="1" thickBot="1" x14ac:dyDescent="0.65">
      <c r="A35" s="83" t="s">
        <v>83</v>
      </c>
      <c r="B35" s="92"/>
      <c r="C35" s="75"/>
      <c r="D35" s="75"/>
      <c r="E35" s="89"/>
      <c r="F35" s="91"/>
      <c r="G35" s="75"/>
      <c r="H35" s="75"/>
      <c r="I35" s="89"/>
      <c r="J35" s="75"/>
      <c r="K35" s="75"/>
      <c r="L35" s="75"/>
      <c r="M35" s="88"/>
      <c r="N35" s="87" t="s">
        <v>85</v>
      </c>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t="s">
        <v>95</v>
      </c>
      <c r="B37" s="75"/>
      <c r="C37" s="75"/>
      <c r="D37" s="75"/>
      <c r="E37" s="89"/>
      <c r="F37" s="82"/>
      <c r="G37" s="92"/>
      <c r="H37" s="88"/>
      <c r="I37" s="84"/>
      <c r="J37" s="75"/>
      <c r="K37" s="75"/>
      <c r="L37" s="75"/>
      <c r="M37" s="75"/>
      <c r="N37" s="80" t="s">
        <v>34</v>
      </c>
    </row>
    <row r="38" spans="1:16" ht="31.95" customHeight="1" thickTop="1" thickBot="1" x14ac:dyDescent="0.65">
      <c r="A38" s="81"/>
      <c r="B38" s="80" t="s">
        <v>95</v>
      </c>
      <c r="C38" s="75"/>
      <c r="D38" s="75"/>
      <c r="E38" s="89"/>
      <c r="F38" s="75"/>
      <c r="G38" s="75"/>
      <c r="H38" s="75"/>
      <c r="I38" s="89"/>
      <c r="J38" s="75"/>
      <c r="K38" s="75"/>
      <c r="L38" s="75"/>
      <c r="M38" s="80" t="s">
        <v>111</v>
      </c>
      <c r="N38" s="82"/>
    </row>
    <row r="39" spans="1:16" ht="31.95" customHeight="1" thickTop="1" thickBot="1" x14ac:dyDescent="0.65">
      <c r="A39" s="83" t="s">
        <v>93</v>
      </c>
      <c r="B39" s="84"/>
      <c r="C39" s="75"/>
      <c r="D39" s="75"/>
      <c r="E39" s="89"/>
      <c r="F39" s="75"/>
      <c r="G39" s="75"/>
      <c r="H39" s="75"/>
      <c r="I39" s="89"/>
      <c r="J39" s="75"/>
      <c r="K39" s="75"/>
      <c r="L39" s="75"/>
      <c r="M39" s="82"/>
      <c r="N39" s="87" t="s">
        <v>111</v>
      </c>
    </row>
    <row r="40" spans="1:16" ht="31.95" customHeight="1" thickTop="1" thickBot="1" x14ac:dyDescent="0.65">
      <c r="A40" s="88"/>
      <c r="B40" s="94"/>
      <c r="C40" s="90" t="s">
        <v>20</v>
      </c>
      <c r="D40" s="75"/>
      <c r="E40" s="89"/>
      <c r="F40" s="75"/>
      <c r="G40" s="75"/>
      <c r="H40" s="75"/>
      <c r="I40" s="89"/>
      <c r="J40" s="75"/>
      <c r="K40" s="75"/>
      <c r="L40" s="80" t="s">
        <v>48</v>
      </c>
      <c r="M40" s="91"/>
      <c r="N40" s="88"/>
      <c r="O40" s="199"/>
      <c r="P40" s="199"/>
    </row>
    <row r="41" spans="1:16" ht="31.95" customHeight="1" thickTop="1" thickBot="1" x14ac:dyDescent="0.65">
      <c r="A41" s="80" t="s">
        <v>20</v>
      </c>
      <c r="B41" s="89"/>
      <c r="C41" s="81"/>
      <c r="D41" s="75"/>
      <c r="E41" s="89"/>
      <c r="F41" s="75"/>
      <c r="G41" s="75"/>
      <c r="H41" s="75"/>
      <c r="I41" s="89"/>
      <c r="J41" s="75"/>
      <c r="K41" s="75"/>
      <c r="L41" s="82"/>
      <c r="M41" s="91"/>
      <c r="N41" s="80" t="s">
        <v>48</v>
      </c>
    </row>
    <row r="42" spans="1:16" ht="31.95" customHeight="1" thickTop="1" thickBot="1" x14ac:dyDescent="0.65">
      <c r="A42" s="81"/>
      <c r="B42" s="83" t="s">
        <v>20</v>
      </c>
      <c r="C42" s="89"/>
      <c r="D42" s="75"/>
      <c r="E42" s="89"/>
      <c r="F42" s="75"/>
      <c r="G42" s="198"/>
      <c r="H42" s="198"/>
      <c r="I42" s="89"/>
      <c r="J42" s="75"/>
      <c r="K42" s="75"/>
      <c r="L42" s="91"/>
      <c r="M42" s="87" t="s">
        <v>48</v>
      </c>
      <c r="N42" s="82"/>
      <c r="O42" s="199"/>
      <c r="P42" s="199"/>
    </row>
    <row r="43" spans="1:16" ht="31.95" customHeight="1" thickTop="1" thickBot="1" x14ac:dyDescent="0.65">
      <c r="A43" s="83" t="s">
        <v>32</v>
      </c>
      <c r="B43" s="92"/>
      <c r="C43" s="89"/>
      <c r="D43" s="78"/>
      <c r="E43" s="89"/>
      <c r="F43" s="75"/>
      <c r="G43" s="197" t="s">
        <v>8</v>
      </c>
      <c r="H43" s="197"/>
      <c r="I43" s="89"/>
      <c r="J43" s="75"/>
      <c r="K43" s="75"/>
      <c r="L43" s="91"/>
      <c r="M43" s="93"/>
      <c r="N43" s="87" t="s">
        <v>100</v>
      </c>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t="s">
        <v>102</v>
      </c>
      <c r="B45" s="75"/>
      <c r="C45" s="89"/>
      <c r="D45" s="80" t="s">
        <v>20</v>
      </c>
      <c r="E45" s="89"/>
      <c r="F45" s="75"/>
      <c r="G45" s="75"/>
      <c r="H45" s="75"/>
      <c r="I45" s="89"/>
      <c r="J45" s="75"/>
      <c r="K45" s="80" t="s">
        <v>48</v>
      </c>
      <c r="L45" s="91"/>
      <c r="M45" s="75"/>
      <c r="N45" s="80" t="s">
        <v>90</v>
      </c>
    </row>
    <row r="46" spans="1:16" ht="31.95" customHeight="1" thickTop="1" thickBot="1" x14ac:dyDescent="0.65">
      <c r="A46" s="81"/>
      <c r="B46" s="80" t="s">
        <v>101</v>
      </c>
      <c r="C46" s="89"/>
      <c r="D46" s="81"/>
      <c r="E46" s="89"/>
      <c r="F46" s="75"/>
      <c r="G46" s="75"/>
      <c r="H46" s="75"/>
      <c r="I46" s="89"/>
      <c r="J46" s="75"/>
      <c r="K46" s="82"/>
      <c r="L46" s="91"/>
      <c r="M46" s="102" t="s">
        <v>50</v>
      </c>
      <c r="N46" s="82"/>
    </row>
    <row r="47" spans="1:16" ht="31.95" customHeight="1" thickTop="1" thickBot="1" x14ac:dyDescent="0.65">
      <c r="A47" s="83" t="s">
        <v>101</v>
      </c>
      <c r="B47" s="84"/>
      <c r="C47" s="89"/>
      <c r="D47" s="89"/>
      <c r="E47" s="89"/>
      <c r="F47" s="75"/>
      <c r="G47" s="75"/>
      <c r="H47" s="75"/>
      <c r="I47" s="89"/>
      <c r="J47" s="75"/>
      <c r="K47" s="91"/>
      <c r="L47" s="91"/>
      <c r="M47" s="103"/>
      <c r="N47" s="87" t="s">
        <v>50</v>
      </c>
    </row>
    <row r="48" spans="1:16" ht="31.95" customHeight="1" thickTop="1" thickBot="1" x14ac:dyDescent="0.65">
      <c r="A48" s="88"/>
      <c r="B48" s="94"/>
      <c r="C48" s="83" t="s">
        <v>29</v>
      </c>
      <c r="D48" s="89"/>
      <c r="E48" s="89"/>
      <c r="F48" s="75"/>
      <c r="G48" s="198"/>
      <c r="H48" s="198"/>
      <c r="I48" s="89"/>
      <c r="J48" s="75"/>
      <c r="K48" s="91"/>
      <c r="L48" s="87" t="s">
        <v>47</v>
      </c>
      <c r="M48" s="91"/>
      <c r="N48" s="88"/>
    </row>
    <row r="49" spans="1:14" ht="31.95" customHeight="1" thickTop="1" thickBot="1" x14ac:dyDescent="0.65">
      <c r="A49" s="80" t="s">
        <v>29</v>
      </c>
      <c r="B49" s="89"/>
      <c r="C49" s="92"/>
      <c r="D49" s="89"/>
      <c r="E49" s="89"/>
      <c r="F49" s="75"/>
      <c r="G49" s="197" t="s">
        <v>9</v>
      </c>
      <c r="H49" s="197"/>
      <c r="I49" s="89"/>
      <c r="J49" s="75"/>
      <c r="K49" s="91"/>
      <c r="L49" s="88"/>
      <c r="M49" s="91"/>
      <c r="N49" s="80" t="s">
        <v>18</v>
      </c>
    </row>
    <row r="50" spans="1:14" ht="31.95" customHeight="1" thickTop="1" thickBot="1" x14ac:dyDescent="0.65">
      <c r="A50" s="81"/>
      <c r="B50" s="83" t="s">
        <v>29</v>
      </c>
      <c r="C50" s="75"/>
      <c r="D50" s="89"/>
      <c r="E50" s="89"/>
      <c r="F50" s="75"/>
      <c r="G50" s="75"/>
      <c r="H50" s="75"/>
      <c r="I50" s="89"/>
      <c r="J50" s="75"/>
      <c r="K50" s="91"/>
      <c r="L50" s="75"/>
      <c r="M50" s="87" t="s">
        <v>47</v>
      </c>
      <c r="N50" s="82"/>
    </row>
    <row r="51" spans="1:14" ht="31.95" customHeight="1" thickTop="1" thickBot="1" x14ac:dyDescent="0.65">
      <c r="A51" s="83" t="s">
        <v>103</v>
      </c>
      <c r="B51" s="92"/>
      <c r="C51" s="75"/>
      <c r="D51" s="89"/>
      <c r="E51" s="89"/>
      <c r="F51" s="75"/>
      <c r="G51" s="75"/>
      <c r="H51" s="75"/>
      <c r="I51" s="89"/>
      <c r="J51" s="91"/>
      <c r="K51" s="91"/>
      <c r="L51" s="75"/>
      <c r="M51" s="93"/>
      <c r="N51" s="87" t="s">
        <v>47</v>
      </c>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t="s">
        <v>105</v>
      </c>
      <c r="B53" s="75"/>
      <c r="C53" s="75"/>
      <c r="D53" s="89"/>
      <c r="E53" s="104"/>
      <c r="F53" s="75"/>
      <c r="G53" s="75"/>
      <c r="H53" s="75"/>
      <c r="I53" s="75"/>
      <c r="J53" s="87" t="s">
        <v>48</v>
      </c>
      <c r="K53" s="91"/>
      <c r="L53" s="75"/>
      <c r="M53" s="75"/>
      <c r="N53" s="80" t="s">
        <v>70</v>
      </c>
    </row>
    <row r="54" spans="1:14" ht="31.95" customHeight="1" thickTop="1" thickBot="1" x14ac:dyDescent="0.65">
      <c r="A54" s="81"/>
      <c r="B54" s="80" t="s">
        <v>105</v>
      </c>
      <c r="C54" s="75"/>
      <c r="D54" s="89"/>
      <c r="E54" s="88"/>
      <c r="F54" s="75"/>
      <c r="G54" s="75"/>
      <c r="H54" s="75"/>
      <c r="I54" s="75"/>
      <c r="J54" s="75"/>
      <c r="K54" s="91"/>
      <c r="L54" s="75"/>
      <c r="M54" s="80" t="s">
        <v>61</v>
      </c>
      <c r="N54" s="82"/>
    </row>
    <row r="55" spans="1:14" ht="31.95" customHeight="1" thickTop="1" thickBot="1" x14ac:dyDescent="0.65">
      <c r="A55" s="83" t="s">
        <v>19</v>
      </c>
      <c r="B55" s="84"/>
      <c r="C55" s="75"/>
      <c r="D55" s="89"/>
      <c r="E55" s="75"/>
      <c r="F55" s="75"/>
      <c r="G55" s="75"/>
      <c r="H55" s="75"/>
      <c r="I55" s="75"/>
      <c r="J55" s="75"/>
      <c r="K55" s="91"/>
      <c r="L55" s="75"/>
      <c r="M55" s="82"/>
      <c r="N55" s="87" t="s">
        <v>61</v>
      </c>
    </row>
    <row r="56" spans="1:14" ht="31.95" customHeight="1" thickTop="1" thickBot="1" x14ac:dyDescent="0.65">
      <c r="A56" s="88"/>
      <c r="B56" s="94"/>
      <c r="C56" s="80" t="s">
        <v>105</v>
      </c>
      <c r="D56" s="89"/>
      <c r="E56" s="75"/>
      <c r="F56" s="75"/>
      <c r="G56" s="75"/>
      <c r="H56" s="75"/>
      <c r="I56" s="75"/>
      <c r="J56" s="75"/>
      <c r="K56" s="91"/>
      <c r="L56" s="80" t="s">
        <v>61</v>
      </c>
      <c r="M56" s="91"/>
      <c r="N56" s="88"/>
    </row>
    <row r="57" spans="1:14" ht="31.95" customHeight="1" thickTop="1" thickBot="1" x14ac:dyDescent="0.65">
      <c r="A57" s="80" t="s">
        <v>58</v>
      </c>
      <c r="B57" s="89"/>
      <c r="C57" s="84"/>
      <c r="D57" s="89"/>
      <c r="E57" s="75"/>
      <c r="F57" s="75"/>
      <c r="G57" s="75"/>
      <c r="H57" s="75"/>
      <c r="I57" s="75"/>
      <c r="J57" s="75"/>
      <c r="K57" s="91"/>
      <c r="L57" s="82"/>
      <c r="M57" s="91"/>
      <c r="N57" s="80" t="s">
        <v>71</v>
      </c>
    </row>
    <row r="58" spans="1:14" ht="31.95" customHeight="1" thickTop="1" thickBot="1" x14ac:dyDescent="0.65">
      <c r="A58" s="81"/>
      <c r="B58" s="83" t="s">
        <v>58</v>
      </c>
      <c r="C58" s="89"/>
      <c r="D58" s="89"/>
      <c r="E58" s="75"/>
      <c r="F58" s="75"/>
      <c r="G58" s="75"/>
      <c r="H58" s="75"/>
      <c r="I58" s="75"/>
      <c r="J58" s="75"/>
      <c r="K58" s="91"/>
      <c r="L58" s="91"/>
      <c r="M58" s="87" t="s">
        <v>16</v>
      </c>
      <c r="N58" s="82"/>
    </row>
    <row r="59" spans="1:14" ht="31.95" customHeight="1" thickTop="1" thickBot="1" x14ac:dyDescent="0.65">
      <c r="A59" s="83" t="s">
        <v>33</v>
      </c>
      <c r="B59" s="92"/>
      <c r="C59" s="89"/>
      <c r="D59" s="89"/>
      <c r="E59" s="75"/>
      <c r="F59" s="75"/>
      <c r="G59" s="75"/>
      <c r="H59" s="75"/>
      <c r="I59" s="75"/>
      <c r="J59" s="75"/>
      <c r="K59" s="91"/>
      <c r="L59" s="91"/>
      <c r="M59" s="88"/>
      <c r="N59" s="87" t="s">
        <v>16</v>
      </c>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t="s">
        <v>57</v>
      </c>
      <c r="B61" s="75"/>
      <c r="C61" s="89"/>
      <c r="D61" s="83" t="s">
        <v>64</v>
      </c>
      <c r="E61" s="75"/>
      <c r="F61" s="75"/>
      <c r="G61" s="75"/>
      <c r="H61" s="75"/>
      <c r="I61" s="75"/>
      <c r="J61" s="75"/>
      <c r="K61" s="87" t="s">
        <v>114</v>
      </c>
      <c r="L61" s="91"/>
      <c r="M61" s="75"/>
      <c r="N61" s="80" t="s">
        <v>86</v>
      </c>
    </row>
    <row r="62" spans="1:14" ht="31.95" customHeight="1" thickTop="1" thickBot="1" x14ac:dyDescent="0.65">
      <c r="A62" s="81"/>
      <c r="B62" s="80" t="s">
        <v>64</v>
      </c>
      <c r="C62" s="89"/>
      <c r="D62" s="88"/>
      <c r="E62" s="75"/>
      <c r="F62" s="75"/>
      <c r="G62" s="75"/>
      <c r="H62" s="75"/>
      <c r="I62" s="75"/>
      <c r="J62" s="75"/>
      <c r="K62" s="88"/>
      <c r="L62" s="91"/>
      <c r="M62" s="80" t="s">
        <v>114</v>
      </c>
      <c r="N62" s="82"/>
    </row>
    <row r="63" spans="1:14" ht="31.95" customHeight="1" thickTop="1" thickBot="1" x14ac:dyDescent="0.65">
      <c r="A63" s="83" t="s">
        <v>64</v>
      </c>
      <c r="B63" s="84"/>
      <c r="C63" s="89"/>
      <c r="D63" s="75"/>
      <c r="E63" s="75"/>
      <c r="F63" s="75"/>
      <c r="G63" s="75"/>
      <c r="H63" s="75"/>
      <c r="I63" s="75"/>
      <c r="J63" s="75"/>
      <c r="K63" s="75"/>
      <c r="L63" s="91"/>
      <c r="M63" s="82"/>
      <c r="N63" s="87" t="s">
        <v>114</v>
      </c>
    </row>
    <row r="64" spans="1:14" ht="31.95" customHeight="1" thickTop="1" thickBot="1" x14ac:dyDescent="0.65">
      <c r="A64" s="92"/>
      <c r="B64" s="89"/>
      <c r="C64" s="83" t="s">
        <v>64</v>
      </c>
      <c r="D64" s="75"/>
      <c r="E64" s="75"/>
      <c r="F64" s="75"/>
      <c r="G64" s="75"/>
      <c r="H64" s="75"/>
      <c r="I64" s="75"/>
      <c r="J64" s="75"/>
      <c r="K64" s="75"/>
      <c r="L64" s="105" t="s">
        <v>114</v>
      </c>
      <c r="M64" s="91"/>
      <c r="N64" s="88"/>
    </row>
    <row r="65" spans="1:14" ht="31.95" customHeight="1" thickTop="1" thickBot="1" x14ac:dyDescent="0.65">
      <c r="A65" s="80" t="s">
        <v>108</v>
      </c>
      <c r="B65" s="89"/>
      <c r="C65" s="92"/>
      <c r="D65" s="75"/>
      <c r="E65" s="75"/>
      <c r="F65" s="75"/>
      <c r="G65" s="75"/>
      <c r="H65" s="75"/>
      <c r="I65" s="75"/>
      <c r="J65" s="75"/>
      <c r="K65" s="75"/>
      <c r="L65" s="88"/>
      <c r="M65" s="91"/>
      <c r="N65" s="80" t="s">
        <v>27</v>
      </c>
    </row>
    <row r="66" spans="1:14" ht="31.95" customHeight="1" thickTop="1" thickBot="1" x14ac:dyDescent="0.65">
      <c r="A66" s="81"/>
      <c r="B66" s="83" t="s">
        <v>62</v>
      </c>
      <c r="C66" s="75"/>
      <c r="D66" s="75"/>
      <c r="E66" s="75"/>
      <c r="F66" s="75"/>
      <c r="G66" s="75"/>
      <c r="H66" s="75"/>
      <c r="I66" s="75"/>
      <c r="J66" s="75"/>
      <c r="K66" s="75"/>
      <c r="L66" s="75"/>
      <c r="M66" s="87" t="s">
        <v>27</v>
      </c>
      <c r="N66" s="82"/>
    </row>
    <row r="67" spans="1:14" ht="31.95" customHeight="1" thickTop="1" thickBot="1" x14ac:dyDescent="0.65">
      <c r="A67" s="83" t="s">
        <v>62</v>
      </c>
      <c r="B67" s="92"/>
      <c r="C67" s="75"/>
      <c r="D67" s="75"/>
      <c r="E67" s="75"/>
      <c r="F67" s="75"/>
      <c r="G67" s="75"/>
      <c r="H67" s="75"/>
      <c r="I67" s="75"/>
      <c r="J67" s="75"/>
      <c r="K67" s="75"/>
      <c r="L67" s="75"/>
      <c r="M67" s="88"/>
      <c r="N67" s="87" t="s">
        <v>15</v>
      </c>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9" tint="-0.249977111117893"/>
    <pageSetUpPr fitToPage="1"/>
  </sheetPr>
  <dimension ref="A1:P78"/>
  <sheetViews>
    <sheetView topLeftCell="A25" zoomScale="40" zoomScaleNormal="40" workbookViewId="0">
      <selection activeCell="E53" sqref="E53"/>
    </sheetView>
  </sheetViews>
  <sheetFormatPr defaultColWidth="9.109375" defaultRowHeight="33" x14ac:dyDescent="0.6"/>
  <cols>
    <col min="1" max="1" width="43.33203125" style="77"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customWidth="1"/>
    <col min="15" max="15" width="12.88671875" style="77" hidden="1" customWidth="1"/>
    <col min="16" max="16" width="11.44140625" style="77" hidden="1" customWidth="1"/>
    <col min="17" max="16384" width="9.109375" style="76"/>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199" t="s">
        <v>6</v>
      </c>
      <c r="P1" s="202"/>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D4" s="200" t="s">
        <v>41</v>
      </c>
      <c r="E4" s="200"/>
      <c r="F4" s="200"/>
      <c r="G4" s="200"/>
      <c r="H4" s="200"/>
      <c r="I4" s="200"/>
      <c r="J4" s="200"/>
      <c r="K4" s="200"/>
    </row>
    <row r="5" spans="1:16" ht="31.95" customHeight="1" thickBot="1" x14ac:dyDescent="0.65">
      <c r="A5" s="80" t="s">
        <v>19</v>
      </c>
      <c r="B5" s="75"/>
      <c r="C5" s="75"/>
      <c r="D5" s="200" t="s">
        <v>210</v>
      </c>
      <c r="E5" s="200"/>
      <c r="F5" s="200"/>
      <c r="G5" s="200"/>
      <c r="H5" s="200"/>
      <c r="I5" s="200"/>
      <c r="J5" s="200"/>
      <c r="K5" s="200"/>
      <c r="L5" s="75"/>
      <c r="M5" s="75"/>
      <c r="N5" s="80" t="s">
        <v>106</v>
      </c>
    </row>
    <row r="6" spans="1:16" ht="31.95" customHeight="1" thickTop="1" thickBot="1" x14ac:dyDescent="0.65">
      <c r="A6" s="81"/>
      <c r="B6" s="80" t="s">
        <v>25</v>
      </c>
      <c r="C6" s="75"/>
      <c r="D6" s="75"/>
      <c r="E6" s="75"/>
      <c r="F6" s="75"/>
      <c r="G6" s="75"/>
      <c r="H6" s="75"/>
      <c r="I6" s="75"/>
      <c r="J6" s="75"/>
      <c r="K6" s="75"/>
      <c r="L6" s="75"/>
      <c r="M6" s="80" t="s">
        <v>106</v>
      </c>
      <c r="N6" s="82"/>
    </row>
    <row r="7" spans="1:16" ht="31.95" customHeight="1" thickTop="1" thickBot="1" x14ac:dyDescent="0.65">
      <c r="A7" s="83" t="s">
        <v>25</v>
      </c>
      <c r="B7" s="84"/>
      <c r="C7" s="85"/>
      <c r="D7" s="75"/>
      <c r="E7" s="86"/>
      <c r="F7" s="86"/>
      <c r="G7" s="86"/>
      <c r="H7" s="86"/>
      <c r="I7" s="86"/>
      <c r="J7" s="86"/>
      <c r="K7" s="75"/>
      <c r="L7" s="75"/>
      <c r="M7" s="82"/>
      <c r="N7" s="87" t="s">
        <v>107</v>
      </c>
    </row>
    <row r="8" spans="1:16" ht="31.95" customHeight="1" thickTop="1" thickBot="1" x14ac:dyDescent="0.65">
      <c r="A8" s="88"/>
      <c r="B8" s="89"/>
      <c r="C8" s="90" t="s">
        <v>58</v>
      </c>
      <c r="D8" s="75"/>
      <c r="E8" s="86"/>
      <c r="F8" s="86"/>
      <c r="G8" s="86"/>
      <c r="H8" s="86"/>
      <c r="I8" s="86"/>
      <c r="J8" s="86"/>
      <c r="K8" s="75"/>
      <c r="L8" s="80" t="s">
        <v>64</v>
      </c>
      <c r="M8" s="91"/>
      <c r="N8" s="88"/>
      <c r="O8" s="199"/>
      <c r="P8" s="199"/>
    </row>
    <row r="9" spans="1:16" ht="31.95" customHeight="1" thickTop="1" thickBot="1" x14ac:dyDescent="0.65">
      <c r="A9" s="80" t="s">
        <v>58</v>
      </c>
      <c r="B9" s="89"/>
      <c r="C9" s="81"/>
      <c r="D9" s="75"/>
      <c r="E9" s="86"/>
      <c r="F9" s="86"/>
      <c r="G9" s="86"/>
      <c r="H9" s="86"/>
      <c r="I9" s="86"/>
      <c r="J9" s="86"/>
      <c r="K9" s="75"/>
      <c r="L9" s="82"/>
      <c r="M9" s="91"/>
      <c r="N9" s="80" t="s">
        <v>64</v>
      </c>
    </row>
    <row r="10" spans="1:16" ht="31.95" customHeight="1" thickTop="1" thickBot="1" x14ac:dyDescent="0.65">
      <c r="A10" s="81"/>
      <c r="B10" s="83" t="s">
        <v>58</v>
      </c>
      <c r="C10" s="89"/>
      <c r="D10" s="78"/>
      <c r="E10" s="75"/>
      <c r="F10" s="75"/>
      <c r="G10" s="75"/>
      <c r="H10" s="75"/>
      <c r="I10" s="75"/>
      <c r="J10" s="75"/>
      <c r="K10" s="75"/>
      <c r="L10" s="91"/>
      <c r="M10" s="87" t="s">
        <v>64</v>
      </c>
      <c r="N10" s="82"/>
      <c r="O10" s="199"/>
      <c r="P10" s="199"/>
    </row>
    <row r="11" spans="1:16" ht="31.95" customHeight="1" thickTop="1" thickBot="1" x14ac:dyDescent="0.65">
      <c r="A11" s="106" t="s">
        <v>115</v>
      </c>
      <c r="B11" s="92"/>
      <c r="C11" s="89"/>
      <c r="D11" s="75"/>
      <c r="E11" s="75"/>
      <c r="F11" s="75"/>
      <c r="G11" s="75"/>
      <c r="H11" s="75"/>
      <c r="I11" s="75"/>
      <c r="J11" s="75"/>
      <c r="K11" s="75"/>
      <c r="L11" s="91"/>
      <c r="M11" s="93"/>
      <c r="N11" s="95" t="s">
        <v>115</v>
      </c>
    </row>
    <row r="12" spans="1:16" ht="31.95" customHeight="1" thickTop="1" thickBot="1" x14ac:dyDescent="0.65">
      <c r="A12" s="88"/>
      <c r="B12" s="85"/>
      <c r="C12" s="89"/>
      <c r="D12" s="90" t="s">
        <v>58</v>
      </c>
      <c r="E12" s="75"/>
      <c r="F12" s="75"/>
      <c r="G12" s="75"/>
      <c r="H12" s="75"/>
      <c r="I12" s="75"/>
      <c r="J12" s="75"/>
      <c r="K12" s="80" t="s">
        <v>31</v>
      </c>
      <c r="L12" s="91"/>
      <c r="M12" s="75"/>
      <c r="N12" s="88"/>
    </row>
    <row r="13" spans="1:16" ht="31.95" customHeight="1" thickTop="1" thickBot="1" x14ac:dyDescent="0.65">
      <c r="A13" s="80" t="s">
        <v>62</v>
      </c>
      <c r="B13" s="75"/>
      <c r="C13" s="89"/>
      <c r="D13" s="81"/>
      <c r="E13" s="75"/>
      <c r="F13" s="75"/>
      <c r="G13" s="75"/>
      <c r="H13" s="75"/>
      <c r="I13" s="75"/>
      <c r="J13" s="75"/>
      <c r="K13" s="82"/>
      <c r="L13" s="91"/>
      <c r="M13" s="75"/>
      <c r="N13" s="80" t="s">
        <v>81</v>
      </c>
    </row>
    <row r="14" spans="1:16" ht="31.95" customHeight="1" thickTop="1" thickBot="1" x14ac:dyDescent="0.65">
      <c r="A14" s="81"/>
      <c r="B14" s="80" t="s">
        <v>62</v>
      </c>
      <c r="C14" s="89"/>
      <c r="D14" s="89"/>
      <c r="E14" s="75"/>
      <c r="F14" s="75"/>
      <c r="G14" s="75"/>
      <c r="H14" s="75"/>
      <c r="I14" s="75"/>
      <c r="J14" s="75"/>
      <c r="K14" s="91"/>
      <c r="L14" s="91"/>
      <c r="M14" s="80" t="s">
        <v>16</v>
      </c>
      <c r="N14" s="82"/>
    </row>
    <row r="15" spans="1:16" ht="31.95" customHeight="1" thickTop="1" thickBot="1" x14ac:dyDescent="0.65">
      <c r="A15" s="83" t="s">
        <v>65</v>
      </c>
      <c r="B15" s="84"/>
      <c r="C15" s="89"/>
      <c r="D15" s="89"/>
      <c r="E15" s="75"/>
      <c r="F15" s="75"/>
      <c r="G15" s="75"/>
      <c r="H15" s="75"/>
      <c r="I15" s="75"/>
      <c r="J15" s="75"/>
      <c r="K15" s="91"/>
      <c r="L15" s="91"/>
      <c r="M15" s="82"/>
      <c r="N15" s="87" t="s">
        <v>16</v>
      </c>
    </row>
    <row r="16" spans="1:16" ht="31.95" customHeight="1" thickTop="1" thickBot="1" x14ac:dyDescent="0.65">
      <c r="A16" s="88"/>
      <c r="B16" s="94"/>
      <c r="C16" s="83" t="s">
        <v>62</v>
      </c>
      <c r="D16" s="89"/>
      <c r="E16" s="75"/>
      <c r="F16" s="75"/>
      <c r="G16" s="75"/>
      <c r="H16" s="75"/>
      <c r="I16" s="75"/>
      <c r="J16" s="75"/>
      <c r="K16" s="91"/>
      <c r="L16" s="87" t="s">
        <v>31</v>
      </c>
      <c r="M16" s="91"/>
      <c r="N16" s="88"/>
    </row>
    <row r="17" spans="1:16" ht="31.95" customHeight="1" thickTop="1" thickBot="1" x14ac:dyDescent="0.65">
      <c r="A17" s="80" t="s">
        <v>14</v>
      </c>
      <c r="B17" s="89"/>
      <c r="C17" s="92"/>
      <c r="D17" s="89"/>
      <c r="E17" s="75"/>
      <c r="F17" s="75"/>
      <c r="G17" s="75"/>
      <c r="H17" s="75"/>
      <c r="I17" s="75"/>
      <c r="J17" s="75"/>
      <c r="K17" s="91"/>
      <c r="L17" s="88"/>
      <c r="M17" s="91"/>
      <c r="N17" s="80" t="s">
        <v>31</v>
      </c>
    </row>
    <row r="18" spans="1:16" ht="31.95" customHeight="1" thickTop="1" thickBot="1" x14ac:dyDescent="0.65">
      <c r="A18" s="81"/>
      <c r="B18" s="83" t="s">
        <v>14</v>
      </c>
      <c r="C18" s="75"/>
      <c r="D18" s="89"/>
      <c r="E18" s="75"/>
      <c r="F18" s="75"/>
      <c r="G18" s="75"/>
      <c r="H18" s="75"/>
      <c r="I18" s="75"/>
      <c r="J18" s="75"/>
      <c r="K18" s="91"/>
      <c r="L18" s="75"/>
      <c r="M18" s="87" t="s">
        <v>31</v>
      </c>
      <c r="N18" s="82"/>
    </row>
    <row r="19" spans="1:16" ht="31.95" customHeight="1" thickTop="1" thickBot="1" x14ac:dyDescent="0.65">
      <c r="A19" s="106" t="s">
        <v>115</v>
      </c>
      <c r="B19" s="92"/>
      <c r="C19" s="75"/>
      <c r="D19" s="89"/>
      <c r="E19" s="75"/>
      <c r="F19" s="75"/>
      <c r="G19" s="75"/>
      <c r="H19" s="75"/>
      <c r="I19" s="75"/>
      <c r="J19" s="75"/>
      <c r="K19" s="91"/>
      <c r="L19" s="75"/>
      <c r="M19" s="93"/>
      <c r="N19" s="95" t="s">
        <v>115</v>
      </c>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t="s">
        <v>50</v>
      </c>
      <c r="B21" s="75"/>
      <c r="C21" s="75"/>
      <c r="D21" s="89"/>
      <c r="E21" s="90" t="s">
        <v>47</v>
      </c>
      <c r="F21" s="75"/>
      <c r="G21" s="75"/>
      <c r="H21" s="75"/>
      <c r="I21" s="75"/>
      <c r="J21" s="80"/>
      <c r="K21" s="91"/>
      <c r="L21" s="75"/>
      <c r="M21" s="75"/>
      <c r="N21" s="80" t="s">
        <v>79</v>
      </c>
    </row>
    <row r="22" spans="1:16" ht="31.95" customHeight="1" thickTop="1" thickBot="1" x14ac:dyDescent="0.65">
      <c r="A22" s="81"/>
      <c r="B22" s="80" t="s">
        <v>47</v>
      </c>
      <c r="C22" s="75"/>
      <c r="D22" s="89"/>
      <c r="E22" s="81"/>
      <c r="F22" s="75"/>
      <c r="G22" s="75"/>
      <c r="H22" s="75"/>
      <c r="I22" s="89"/>
      <c r="J22" s="82"/>
      <c r="K22" s="91"/>
      <c r="L22" s="75"/>
      <c r="M22" s="80" t="s">
        <v>33</v>
      </c>
      <c r="N22" s="82"/>
    </row>
    <row r="23" spans="1:16" ht="31.95" customHeight="1" thickTop="1" thickBot="1" x14ac:dyDescent="0.65">
      <c r="A23" s="83" t="s">
        <v>47</v>
      </c>
      <c r="B23" s="84"/>
      <c r="C23" s="75"/>
      <c r="D23" s="89"/>
      <c r="E23" s="89"/>
      <c r="F23" s="75"/>
      <c r="G23" s="75"/>
      <c r="H23" s="75"/>
      <c r="I23" s="89"/>
      <c r="J23" s="75"/>
      <c r="K23" s="91"/>
      <c r="L23" s="75"/>
      <c r="M23" s="96"/>
      <c r="N23" s="87" t="s">
        <v>33</v>
      </c>
    </row>
    <row r="24" spans="1:16" ht="31.95" customHeight="1" thickTop="1" thickBot="1" x14ac:dyDescent="0.65">
      <c r="A24" s="88"/>
      <c r="B24" s="94"/>
      <c r="C24" s="90" t="s">
        <v>47</v>
      </c>
      <c r="D24" s="89"/>
      <c r="E24" s="89"/>
      <c r="F24" s="75"/>
      <c r="G24" s="75"/>
      <c r="H24" s="75"/>
      <c r="I24" s="89"/>
      <c r="J24" s="75"/>
      <c r="K24" s="91"/>
      <c r="L24" s="97" t="s">
        <v>33</v>
      </c>
      <c r="M24" s="91"/>
      <c r="N24" s="88"/>
    </row>
    <row r="25" spans="1:16" ht="31.95" customHeight="1" thickTop="1" thickBot="1" x14ac:dyDescent="0.65">
      <c r="A25" s="80" t="s">
        <v>70</v>
      </c>
      <c r="B25" s="89"/>
      <c r="C25" s="81"/>
      <c r="D25" s="89"/>
      <c r="E25" s="89"/>
      <c r="F25" s="75"/>
      <c r="G25" s="75"/>
      <c r="H25" s="75"/>
      <c r="I25" s="89"/>
      <c r="J25" s="75"/>
      <c r="K25" s="91"/>
      <c r="L25" s="82"/>
      <c r="M25" s="91"/>
      <c r="N25" s="80" t="s">
        <v>21</v>
      </c>
    </row>
    <row r="26" spans="1:16" ht="31.95" customHeight="1" thickTop="1" thickBot="1" x14ac:dyDescent="0.65">
      <c r="A26" s="81"/>
      <c r="B26" s="83" t="s">
        <v>70</v>
      </c>
      <c r="C26" s="89"/>
      <c r="D26" s="89"/>
      <c r="E26" s="89"/>
      <c r="F26" s="75"/>
      <c r="G26" s="75"/>
      <c r="H26" s="75"/>
      <c r="I26" s="89"/>
      <c r="J26" s="75"/>
      <c r="K26" s="91"/>
      <c r="L26" s="91"/>
      <c r="M26" s="87" t="s">
        <v>21</v>
      </c>
      <c r="N26" s="82"/>
    </row>
    <row r="27" spans="1:16" ht="31.95" customHeight="1" thickTop="1" thickBot="1" x14ac:dyDescent="0.65">
      <c r="A27" s="106" t="s">
        <v>115</v>
      </c>
      <c r="B27" s="92"/>
      <c r="C27" s="89"/>
      <c r="D27" s="89"/>
      <c r="E27" s="89"/>
      <c r="F27" s="75"/>
      <c r="G27" s="75"/>
      <c r="H27" s="75"/>
      <c r="I27" s="89"/>
      <c r="J27" s="75"/>
      <c r="K27" s="91"/>
      <c r="L27" s="91"/>
      <c r="M27" s="88"/>
      <c r="N27" s="95" t="s">
        <v>115</v>
      </c>
    </row>
    <row r="28" spans="1:16" ht="31.95" customHeight="1" thickTop="1" thickBot="1" x14ac:dyDescent="0.65">
      <c r="A28" s="88"/>
      <c r="B28" s="75"/>
      <c r="C28" s="89"/>
      <c r="D28" s="83" t="s">
        <v>47</v>
      </c>
      <c r="E28" s="89"/>
      <c r="F28" s="75"/>
      <c r="G28" s="75"/>
      <c r="H28" s="75"/>
      <c r="I28" s="89"/>
      <c r="J28" s="75"/>
      <c r="K28" s="87" t="s">
        <v>33</v>
      </c>
      <c r="L28" s="91"/>
      <c r="M28" s="75"/>
      <c r="N28" s="88"/>
      <c r="O28" s="199"/>
      <c r="P28" s="199"/>
    </row>
    <row r="29" spans="1:16" ht="31.95" customHeight="1" thickTop="1" thickBot="1" x14ac:dyDescent="0.65">
      <c r="A29" s="80" t="s">
        <v>22</v>
      </c>
      <c r="B29" s="75"/>
      <c r="C29" s="89"/>
      <c r="D29" s="88"/>
      <c r="E29" s="89"/>
      <c r="F29" s="75"/>
      <c r="G29" s="75"/>
      <c r="H29" s="75"/>
      <c r="I29" s="89"/>
      <c r="J29" s="75"/>
      <c r="K29" s="88"/>
      <c r="L29" s="91"/>
      <c r="M29" s="75"/>
      <c r="N29" s="80" t="s">
        <v>29</v>
      </c>
    </row>
    <row r="30" spans="1:16" ht="31.95" customHeight="1" thickTop="1" thickBot="1" x14ac:dyDescent="0.65">
      <c r="A30" s="81"/>
      <c r="B30" s="80" t="s">
        <v>22</v>
      </c>
      <c r="C30" s="89"/>
      <c r="D30" s="75"/>
      <c r="E30" s="89"/>
      <c r="F30" s="75"/>
      <c r="G30" s="75"/>
      <c r="H30" s="75"/>
      <c r="I30" s="89"/>
      <c r="J30" s="75"/>
      <c r="K30" s="75"/>
      <c r="L30" s="91"/>
      <c r="M30" s="80" t="s">
        <v>29</v>
      </c>
      <c r="N30" s="82"/>
      <c r="O30" s="199"/>
      <c r="P30" s="199"/>
    </row>
    <row r="31" spans="1:16" ht="31.95" customHeight="1" thickTop="1" thickBot="1" x14ac:dyDescent="0.65">
      <c r="A31" s="83" t="s">
        <v>86</v>
      </c>
      <c r="B31" s="84"/>
      <c r="C31" s="99"/>
      <c r="D31" s="91"/>
      <c r="E31" s="89"/>
      <c r="F31" s="75"/>
      <c r="G31" s="75"/>
      <c r="H31" s="75"/>
      <c r="I31" s="89"/>
      <c r="J31" s="75"/>
      <c r="K31" s="75"/>
      <c r="L31" s="91"/>
      <c r="M31" s="82"/>
      <c r="N31" s="87" t="s">
        <v>109</v>
      </c>
    </row>
    <row r="32" spans="1:16" ht="31.95" customHeight="1" thickTop="1" thickBot="1" x14ac:dyDescent="0.65">
      <c r="A32" s="88"/>
      <c r="B32" s="94"/>
      <c r="C32" s="100" t="s">
        <v>57</v>
      </c>
      <c r="D32" s="91"/>
      <c r="E32" s="89"/>
      <c r="F32" s="75"/>
      <c r="G32" s="75"/>
      <c r="H32" s="75"/>
      <c r="I32" s="89"/>
      <c r="J32" s="75"/>
      <c r="K32" s="75"/>
      <c r="L32" s="87" t="s">
        <v>61</v>
      </c>
      <c r="M32" s="91"/>
      <c r="N32" s="88"/>
    </row>
    <row r="33" spans="1:16" ht="31.95" customHeight="1" thickTop="1" thickBot="1" x14ac:dyDescent="0.65">
      <c r="A33" s="80" t="s">
        <v>57</v>
      </c>
      <c r="B33" s="89"/>
      <c r="C33" s="88"/>
      <c r="D33" s="75"/>
      <c r="E33" s="89"/>
      <c r="F33" s="75"/>
      <c r="G33" s="75"/>
      <c r="H33" s="75"/>
      <c r="I33" s="89"/>
      <c r="J33" s="75"/>
      <c r="K33" s="75"/>
      <c r="L33" s="88"/>
      <c r="M33" s="91"/>
      <c r="N33" s="80" t="s">
        <v>61</v>
      </c>
    </row>
    <row r="34" spans="1:16" ht="31.95" customHeight="1" thickTop="1" thickBot="1" x14ac:dyDescent="0.65">
      <c r="A34" s="81"/>
      <c r="B34" s="83" t="s">
        <v>57</v>
      </c>
      <c r="C34" s="75"/>
      <c r="D34" s="75"/>
      <c r="E34" s="89"/>
      <c r="F34" s="75"/>
      <c r="G34" s="75"/>
      <c r="H34" s="75"/>
      <c r="I34" s="89"/>
      <c r="J34" s="75"/>
      <c r="K34" s="75"/>
      <c r="L34" s="75"/>
      <c r="M34" s="87" t="s">
        <v>61</v>
      </c>
      <c r="N34" s="82"/>
    </row>
    <row r="35" spans="1:16" ht="31.95" customHeight="1" thickTop="1" thickBot="1" x14ac:dyDescent="0.65">
      <c r="A35" s="106" t="s">
        <v>115</v>
      </c>
      <c r="B35" s="92"/>
      <c r="C35" s="75"/>
      <c r="D35" s="75"/>
      <c r="E35" s="89"/>
      <c r="F35" s="91"/>
      <c r="G35" s="75"/>
      <c r="H35" s="75"/>
      <c r="I35" s="89"/>
      <c r="J35" s="75"/>
      <c r="K35" s="75"/>
      <c r="L35" s="75"/>
      <c r="M35" s="88"/>
      <c r="N35" s="95" t="s">
        <v>115</v>
      </c>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t="s">
        <v>23</v>
      </c>
      <c r="B37" s="75"/>
      <c r="C37" s="75"/>
      <c r="D37" s="75"/>
      <c r="E37" s="89"/>
      <c r="F37" s="82"/>
      <c r="G37" s="92"/>
      <c r="H37" s="88"/>
      <c r="I37" s="84"/>
      <c r="J37" s="75"/>
      <c r="K37" s="75"/>
      <c r="L37" s="75"/>
      <c r="M37" s="75"/>
      <c r="N37" s="80" t="s">
        <v>32</v>
      </c>
    </row>
    <row r="38" spans="1:16" ht="31.95" customHeight="1" thickTop="1" thickBot="1" x14ac:dyDescent="0.65">
      <c r="A38" s="81"/>
      <c r="B38" s="80" t="s">
        <v>23</v>
      </c>
      <c r="C38" s="75"/>
      <c r="D38" s="75"/>
      <c r="E38" s="89"/>
      <c r="F38" s="75"/>
      <c r="G38" s="75"/>
      <c r="H38" s="75"/>
      <c r="I38" s="89"/>
      <c r="J38" s="75"/>
      <c r="K38" s="75"/>
      <c r="L38" s="75"/>
      <c r="M38" s="80" t="s">
        <v>32</v>
      </c>
      <c r="N38" s="82"/>
    </row>
    <row r="39" spans="1:16" ht="31.95" customHeight="1" thickTop="1" thickBot="1" x14ac:dyDescent="0.65">
      <c r="A39" s="83" t="s">
        <v>95</v>
      </c>
      <c r="B39" s="84"/>
      <c r="C39" s="75"/>
      <c r="D39" s="75"/>
      <c r="E39" s="89"/>
      <c r="F39" s="75"/>
      <c r="G39" s="75"/>
      <c r="H39" s="75"/>
      <c r="I39" s="89"/>
      <c r="J39" s="75"/>
      <c r="K39" s="75"/>
      <c r="L39" s="75"/>
      <c r="M39" s="82"/>
      <c r="N39" s="87" t="s">
        <v>100</v>
      </c>
    </row>
    <row r="40" spans="1:16" ht="31.95" customHeight="1" thickTop="1" thickBot="1" x14ac:dyDescent="0.65">
      <c r="A40" s="88"/>
      <c r="B40" s="94"/>
      <c r="C40" s="90" t="s">
        <v>23</v>
      </c>
      <c r="D40" s="75"/>
      <c r="E40" s="89"/>
      <c r="F40" s="75"/>
      <c r="G40" s="75"/>
      <c r="H40" s="75"/>
      <c r="I40" s="89"/>
      <c r="J40" s="75"/>
      <c r="K40" s="75"/>
      <c r="L40" s="80" t="s">
        <v>32</v>
      </c>
      <c r="M40" s="91"/>
      <c r="N40" s="88"/>
      <c r="O40" s="199"/>
      <c r="P40" s="199"/>
    </row>
    <row r="41" spans="1:16" ht="31.95" customHeight="1" thickTop="1" thickBot="1" x14ac:dyDescent="0.65">
      <c r="A41" s="80" t="s">
        <v>12</v>
      </c>
      <c r="B41" s="89"/>
      <c r="C41" s="81"/>
      <c r="D41" s="75"/>
      <c r="E41" s="89"/>
      <c r="F41" s="75"/>
      <c r="G41" s="75"/>
      <c r="H41" s="75"/>
      <c r="I41" s="89"/>
      <c r="J41" s="75"/>
      <c r="K41" s="75"/>
      <c r="L41" s="82"/>
      <c r="M41" s="91"/>
      <c r="N41" s="80" t="s">
        <v>108</v>
      </c>
    </row>
    <row r="42" spans="1:16" ht="31.95" customHeight="1" thickTop="1" thickBot="1" x14ac:dyDescent="0.65">
      <c r="A42" s="81"/>
      <c r="B42" s="83" t="s">
        <v>12</v>
      </c>
      <c r="C42" s="89"/>
      <c r="D42" s="75"/>
      <c r="E42" s="89"/>
      <c r="F42" s="75"/>
      <c r="G42" s="198"/>
      <c r="H42" s="198"/>
      <c r="I42" s="89"/>
      <c r="J42" s="75"/>
      <c r="K42" s="75"/>
      <c r="L42" s="91"/>
      <c r="M42" s="87" t="s">
        <v>108</v>
      </c>
      <c r="N42" s="82"/>
      <c r="O42" s="199"/>
      <c r="P42" s="199"/>
    </row>
    <row r="43" spans="1:16" ht="31.95" customHeight="1" thickTop="1" thickBot="1" x14ac:dyDescent="0.65">
      <c r="A43" s="106" t="s">
        <v>115</v>
      </c>
      <c r="B43" s="92"/>
      <c r="C43" s="89"/>
      <c r="D43" s="78"/>
      <c r="E43" s="89"/>
      <c r="F43" s="75"/>
      <c r="G43" s="197" t="s">
        <v>8</v>
      </c>
      <c r="H43" s="197"/>
      <c r="I43" s="89"/>
      <c r="J43" s="75"/>
      <c r="K43" s="75"/>
      <c r="L43" s="91"/>
      <c r="M43" s="93"/>
      <c r="N43" s="95" t="s">
        <v>115</v>
      </c>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t="s">
        <v>52</v>
      </c>
      <c r="B45" s="75"/>
      <c r="C45" s="89"/>
      <c r="D45" s="80" t="s">
        <v>23</v>
      </c>
      <c r="E45" s="89"/>
      <c r="F45" s="75"/>
      <c r="G45" s="75"/>
      <c r="H45" s="75"/>
      <c r="I45" s="89"/>
      <c r="J45" s="75"/>
      <c r="K45" s="80" t="s">
        <v>66</v>
      </c>
      <c r="L45" s="91"/>
      <c r="M45" s="75"/>
      <c r="N45" s="80" t="s">
        <v>111</v>
      </c>
    </row>
    <row r="46" spans="1:16" ht="31.95" customHeight="1" thickTop="1" thickBot="1" x14ac:dyDescent="0.65">
      <c r="A46" s="81"/>
      <c r="B46" s="80" t="s">
        <v>52</v>
      </c>
      <c r="C46" s="89"/>
      <c r="D46" s="81"/>
      <c r="E46" s="89"/>
      <c r="F46" s="75"/>
      <c r="G46" s="75"/>
      <c r="H46" s="75"/>
      <c r="I46" s="89"/>
      <c r="J46" s="75"/>
      <c r="K46" s="82"/>
      <c r="L46" s="91"/>
      <c r="M46" s="102" t="s">
        <v>66</v>
      </c>
      <c r="N46" s="82"/>
    </row>
    <row r="47" spans="1:16" ht="31.95" customHeight="1" thickTop="1" thickBot="1" x14ac:dyDescent="0.65">
      <c r="A47" s="83" t="s">
        <v>84</v>
      </c>
      <c r="B47" s="84"/>
      <c r="C47" s="89"/>
      <c r="D47" s="89"/>
      <c r="E47" s="89"/>
      <c r="F47" s="75"/>
      <c r="G47" s="75"/>
      <c r="H47" s="75"/>
      <c r="I47" s="89"/>
      <c r="J47" s="75"/>
      <c r="K47" s="91"/>
      <c r="L47" s="91"/>
      <c r="M47" s="103"/>
      <c r="N47" s="87" t="s">
        <v>66</v>
      </c>
    </row>
    <row r="48" spans="1:16" ht="31.95" customHeight="1" thickTop="1" thickBot="1" x14ac:dyDescent="0.65">
      <c r="A48" s="88"/>
      <c r="B48" s="94"/>
      <c r="C48" s="83" t="s">
        <v>72</v>
      </c>
      <c r="D48" s="89"/>
      <c r="E48" s="89"/>
      <c r="F48" s="75"/>
      <c r="G48" s="198"/>
      <c r="H48" s="198"/>
      <c r="I48" s="89"/>
      <c r="J48" s="75"/>
      <c r="K48" s="91"/>
      <c r="L48" s="87" t="s">
        <v>66</v>
      </c>
      <c r="M48" s="91"/>
      <c r="N48" s="88"/>
    </row>
    <row r="49" spans="1:14" ht="31.95" customHeight="1" thickTop="1" thickBot="1" x14ac:dyDescent="0.65">
      <c r="A49" s="80" t="s">
        <v>72</v>
      </c>
      <c r="B49" s="89"/>
      <c r="C49" s="92"/>
      <c r="D49" s="89"/>
      <c r="E49" s="89"/>
      <c r="F49" s="75"/>
      <c r="G49" s="197" t="s">
        <v>9</v>
      </c>
      <c r="H49" s="197"/>
      <c r="I49" s="89"/>
      <c r="J49" s="75"/>
      <c r="K49" s="91"/>
      <c r="L49" s="88"/>
      <c r="M49" s="91"/>
      <c r="N49" s="80" t="s">
        <v>98</v>
      </c>
    </row>
    <row r="50" spans="1:14" ht="31.95" customHeight="1" thickTop="1" thickBot="1" x14ac:dyDescent="0.65">
      <c r="A50" s="81"/>
      <c r="B50" s="83" t="s">
        <v>72</v>
      </c>
      <c r="C50" s="75"/>
      <c r="D50" s="89"/>
      <c r="E50" s="89"/>
      <c r="F50" s="75"/>
      <c r="G50" s="75"/>
      <c r="H50" s="75"/>
      <c r="I50" s="89"/>
      <c r="J50" s="75"/>
      <c r="K50" s="91"/>
      <c r="L50" s="75"/>
      <c r="M50" s="87" t="s">
        <v>98</v>
      </c>
      <c r="N50" s="82"/>
    </row>
    <row r="51" spans="1:14" ht="31.95" customHeight="1" thickTop="1" thickBot="1" x14ac:dyDescent="0.65">
      <c r="A51" s="106" t="s">
        <v>115</v>
      </c>
      <c r="B51" s="92"/>
      <c r="C51" s="75"/>
      <c r="D51" s="89"/>
      <c r="E51" s="89"/>
      <c r="F51" s="75"/>
      <c r="G51" s="75"/>
      <c r="H51" s="75"/>
      <c r="I51" s="89"/>
      <c r="J51" s="91"/>
      <c r="K51" s="91"/>
      <c r="L51" s="75"/>
      <c r="M51" s="93"/>
      <c r="N51" s="95" t="s">
        <v>115</v>
      </c>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t="s">
        <v>59</v>
      </c>
      <c r="B53" s="75"/>
      <c r="C53" s="75"/>
      <c r="D53" s="89"/>
      <c r="E53" s="104" t="s">
        <v>23</v>
      </c>
      <c r="F53" s="75"/>
      <c r="G53" s="75"/>
      <c r="H53" s="75"/>
      <c r="I53" s="75"/>
      <c r="J53" s="87" t="s">
        <v>46</v>
      </c>
      <c r="K53" s="91"/>
      <c r="L53" s="75"/>
      <c r="M53" s="75"/>
      <c r="N53" s="80" t="s">
        <v>53</v>
      </c>
    </row>
    <row r="54" spans="1:14" ht="31.95" customHeight="1" thickTop="1" thickBot="1" x14ac:dyDescent="0.65">
      <c r="A54" s="81"/>
      <c r="B54" s="80" t="s">
        <v>59</v>
      </c>
      <c r="C54" s="75"/>
      <c r="D54" s="89"/>
      <c r="E54" s="88"/>
      <c r="F54" s="75"/>
      <c r="G54" s="75"/>
      <c r="H54" s="75"/>
      <c r="I54" s="75"/>
      <c r="J54" s="75"/>
      <c r="K54" s="91"/>
      <c r="L54" s="75"/>
      <c r="M54" s="80" t="s">
        <v>10</v>
      </c>
      <c r="N54" s="82"/>
    </row>
    <row r="55" spans="1:14" ht="31.95" customHeight="1" thickTop="1" thickBot="1" x14ac:dyDescent="0.65">
      <c r="A55" s="83" t="s">
        <v>83</v>
      </c>
      <c r="B55" s="84"/>
      <c r="C55" s="75"/>
      <c r="D55" s="89"/>
      <c r="E55" s="75"/>
      <c r="F55" s="75"/>
      <c r="G55" s="75"/>
      <c r="H55" s="75"/>
      <c r="I55" s="75"/>
      <c r="J55" s="75"/>
      <c r="K55" s="91"/>
      <c r="L55" s="75"/>
      <c r="M55" s="82"/>
      <c r="N55" s="87" t="s">
        <v>10</v>
      </c>
    </row>
    <row r="56" spans="1:14" ht="31.95" customHeight="1" thickTop="1" thickBot="1" x14ac:dyDescent="0.65">
      <c r="A56" s="88"/>
      <c r="B56" s="94"/>
      <c r="C56" s="80" t="s">
        <v>59</v>
      </c>
      <c r="D56" s="89"/>
      <c r="E56" s="75"/>
      <c r="F56" s="75"/>
      <c r="G56" s="75"/>
      <c r="H56" s="75"/>
      <c r="I56" s="75"/>
      <c r="J56" s="75"/>
      <c r="K56" s="91"/>
      <c r="L56" s="80" t="s">
        <v>45</v>
      </c>
      <c r="M56" s="91"/>
      <c r="N56" s="88"/>
    </row>
    <row r="57" spans="1:14" ht="31.95" customHeight="1" thickTop="1" thickBot="1" x14ac:dyDescent="0.65">
      <c r="A57" s="80" t="s">
        <v>103</v>
      </c>
      <c r="B57" s="89"/>
      <c r="C57" s="84"/>
      <c r="D57" s="89"/>
      <c r="E57" s="75"/>
      <c r="F57" s="75"/>
      <c r="G57" s="75"/>
      <c r="H57" s="75"/>
      <c r="I57" s="75"/>
      <c r="J57" s="75"/>
      <c r="K57" s="91"/>
      <c r="L57" s="82"/>
      <c r="M57" s="91"/>
      <c r="N57" s="80" t="s">
        <v>45</v>
      </c>
    </row>
    <row r="58" spans="1:14" ht="31.95" customHeight="1" thickTop="1" thickBot="1" x14ac:dyDescent="0.65">
      <c r="A58" s="81"/>
      <c r="B58" s="83" t="s">
        <v>103</v>
      </c>
      <c r="C58" s="89"/>
      <c r="D58" s="89"/>
      <c r="E58" s="75"/>
      <c r="F58" s="75"/>
      <c r="G58" s="75"/>
      <c r="H58" s="75"/>
      <c r="I58" s="75"/>
      <c r="J58" s="75"/>
      <c r="K58" s="91"/>
      <c r="L58" s="91"/>
      <c r="M58" s="87" t="s">
        <v>45</v>
      </c>
      <c r="N58" s="82"/>
    </row>
    <row r="59" spans="1:14" ht="31.95" customHeight="1" thickTop="1" thickBot="1" x14ac:dyDescent="0.65">
      <c r="A59" s="106" t="s">
        <v>115</v>
      </c>
      <c r="B59" s="92"/>
      <c r="C59" s="89"/>
      <c r="D59" s="89"/>
      <c r="E59" s="75"/>
      <c r="F59" s="75"/>
      <c r="G59" s="75"/>
      <c r="H59" s="75"/>
      <c r="I59" s="75"/>
      <c r="J59" s="75"/>
      <c r="K59" s="91"/>
      <c r="L59" s="91"/>
      <c r="M59" s="88"/>
      <c r="N59" s="95" t="s">
        <v>115</v>
      </c>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t="s">
        <v>102</v>
      </c>
      <c r="B61" s="75"/>
      <c r="C61" s="89"/>
      <c r="D61" s="83" t="s">
        <v>59</v>
      </c>
      <c r="E61" s="75"/>
      <c r="F61" s="75"/>
      <c r="G61" s="75"/>
      <c r="H61" s="75"/>
      <c r="I61" s="75"/>
      <c r="J61" s="75"/>
      <c r="K61" s="87" t="s">
        <v>46</v>
      </c>
      <c r="L61" s="91"/>
      <c r="M61" s="75"/>
      <c r="N61" s="80" t="s">
        <v>46</v>
      </c>
    </row>
    <row r="62" spans="1:14" ht="31.95" customHeight="1" thickTop="1" thickBot="1" x14ac:dyDescent="0.65">
      <c r="A62" s="81"/>
      <c r="B62" s="80" t="s">
        <v>92</v>
      </c>
      <c r="C62" s="89"/>
      <c r="D62" s="88"/>
      <c r="E62" s="75"/>
      <c r="F62" s="75"/>
      <c r="G62" s="75"/>
      <c r="H62" s="75"/>
      <c r="I62" s="75"/>
      <c r="J62" s="75"/>
      <c r="K62" s="88"/>
      <c r="L62" s="91"/>
      <c r="M62" s="80" t="s">
        <v>46</v>
      </c>
      <c r="N62" s="82"/>
    </row>
    <row r="63" spans="1:14" ht="31.95" customHeight="1" thickTop="1" thickBot="1" x14ac:dyDescent="0.65">
      <c r="A63" s="83" t="s">
        <v>92</v>
      </c>
      <c r="B63" s="84"/>
      <c r="C63" s="89"/>
      <c r="D63" s="75"/>
      <c r="E63" s="75"/>
      <c r="F63" s="75"/>
      <c r="G63" s="75"/>
      <c r="H63" s="75"/>
      <c r="I63" s="75"/>
      <c r="J63" s="75"/>
      <c r="K63" s="75"/>
      <c r="L63" s="91"/>
      <c r="M63" s="82"/>
      <c r="N63" s="87" t="s">
        <v>113</v>
      </c>
    </row>
    <row r="64" spans="1:14" ht="31.95" customHeight="1" thickTop="1" thickBot="1" x14ac:dyDescent="0.65">
      <c r="A64" s="92"/>
      <c r="B64" s="89"/>
      <c r="C64" s="83" t="s">
        <v>80</v>
      </c>
      <c r="D64" s="75"/>
      <c r="E64" s="75"/>
      <c r="F64" s="75"/>
      <c r="G64" s="75"/>
      <c r="H64" s="75"/>
      <c r="I64" s="75"/>
      <c r="J64" s="75"/>
      <c r="K64" s="75"/>
      <c r="L64" s="105" t="s">
        <v>46</v>
      </c>
      <c r="M64" s="91"/>
      <c r="N64" s="88"/>
    </row>
    <row r="65" spans="1:14" ht="31.95" customHeight="1" thickTop="1" thickBot="1" x14ac:dyDescent="0.65">
      <c r="A65" s="80" t="s">
        <v>80</v>
      </c>
      <c r="B65" s="89"/>
      <c r="C65" s="92"/>
      <c r="D65" s="75"/>
      <c r="E65" s="75"/>
      <c r="F65" s="75"/>
      <c r="G65" s="75"/>
      <c r="H65" s="75"/>
      <c r="I65" s="75"/>
      <c r="J65" s="75"/>
      <c r="K65" s="75"/>
      <c r="L65" s="88"/>
      <c r="M65" s="91"/>
      <c r="N65" s="80" t="s">
        <v>28</v>
      </c>
    </row>
    <row r="66" spans="1:14" ht="31.95" customHeight="1" thickTop="1" thickBot="1" x14ac:dyDescent="0.65">
      <c r="A66" s="81"/>
      <c r="B66" s="83" t="s">
        <v>80</v>
      </c>
      <c r="C66" s="75"/>
      <c r="D66" s="75"/>
      <c r="E66" s="75"/>
      <c r="F66" s="75"/>
      <c r="G66" s="75"/>
      <c r="H66" s="75"/>
      <c r="I66" s="75"/>
      <c r="J66" s="75"/>
      <c r="K66" s="75"/>
      <c r="L66" s="75"/>
      <c r="M66" s="87" t="s">
        <v>208</v>
      </c>
      <c r="N66" s="82"/>
    </row>
    <row r="67" spans="1:14" ht="31.95" customHeight="1" thickTop="1" thickBot="1" x14ac:dyDescent="0.65">
      <c r="A67" s="106" t="s">
        <v>115</v>
      </c>
      <c r="B67" s="92"/>
      <c r="C67" s="75"/>
      <c r="D67" s="75"/>
      <c r="E67" s="75"/>
      <c r="F67" s="75"/>
      <c r="G67" s="75"/>
      <c r="H67" s="75"/>
      <c r="I67" s="75"/>
      <c r="J67" s="75"/>
      <c r="K67" s="75"/>
      <c r="L67" s="75"/>
      <c r="M67" s="88"/>
      <c r="N67" s="87" t="s">
        <v>208</v>
      </c>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30" zoomScale="41" zoomScaleNormal="41" workbookViewId="0">
      <selection activeCell="G57" sqref="G57"/>
    </sheetView>
  </sheetViews>
  <sheetFormatPr defaultColWidth="9.109375" defaultRowHeight="33" x14ac:dyDescent="0.6"/>
  <cols>
    <col min="1" max="1" width="43.33203125" style="77" hidden="1"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t="s">
        <v>6</v>
      </c>
      <c r="P1" s="202"/>
    </row>
    <row r="2" spans="1:16" ht="31.95" customHeight="1" x14ac:dyDescent="0.6">
      <c r="A2" s="78"/>
      <c r="B2" s="140">
        <v>44983</v>
      </c>
      <c r="C2" s="140">
        <v>45067</v>
      </c>
      <c r="D2" s="140">
        <v>45193</v>
      </c>
      <c r="E2" s="140">
        <v>45263</v>
      </c>
      <c r="F2" s="140"/>
      <c r="G2" s="203">
        <v>45291</v>
      </c>
      <c r="H2" s="203"/>
      <c r="I2" s="139"/>
      <c r="J2" s="140">
        <f>E2</f>
        <v>45263</v>
      </c>
      <c r="K2" s="140">
        <f>D2</f>
        <v>45193</v>
      </c>
      <c r="L2" s="140">
        <f>C2</f>
        <v>45067</v>
      </c>
      <c r="M2" s="140">
        <f>B2</f>
        <v>44983</v>
      </c>
      <c r="N2" s="78">
        <f>A2</f>
        <v>0</v>
      </c>
      <c r="O2" s="204"/>
      <c r="P2" s="199"/>
    </row>
    <row r="3" spans="1:16" ht="31.95" customHeight="1" x14ac:dyDescent="0.6">
      <c r="A3" s="78"/>
      <c r="B3" s="78"/>
      <c r="C3" s="78"/>
      <c r="D3" s="78"/>
      <c r="E3" s="78"/>
      <c r="F3" s="78"/>
      <c r="G3" s="78"/>
      <c r="H3" s="78"/>
      <c r="J3" s="78"/>
      <c r="K3" s="78"/>
      <c r="L3" s="78"/>
      <c r="M3" s="78"/>
      <c r="N3" s="78"/>
      <c r="O3" s="79"/>
    </row>
    <row r="4" spans="1:16" ht="39" customHeight="1" x14ac:dyDescent="0.6">
      <c r="D4" s="200" t="s">
        <v>40</v>
      </c>
      <c r="E4" s="200"/>
      <c r="F4" s="200"/>
      <c r="G4" s="200"/>
      <c r="H4" s="200"/>
      <c r="I4" s="200"/>
      <c r="J4" s="200"/>
    </row>
    <row r="5" spans="1:16" ht="39" customHeight="1" thickBot="1" x14ac:dyDescent="0.65">
      <c r="A5" s="80"/>
      <c r="C5" s="75"/>
      <c r="D5" s="200" t="s">
        <v>211</v>
      </c>
      <c r="E5" s="200"/>
      <c r="F5" s="200"/>
      <c r="G5" s="200"/>
      <c r="H5" s="200"/>
      <c r="I5" s="200"/>
      <c r="J5" s="200"/>
      <c r="K5" s="75"/>
      <c r="L5" s="75"/>
      <c r="M5" s="75"/>
      <c r="N5" s="80"/>
    </row>
    <row r="6" spans="1:16" ht="31.95" customHeight="1" thickTop="1" x14ac:dyDescent="0.6">
      <c r="A6" s="81"/>
      <c r="C6" s="75"/>
      <c r="D6" s="75"/>
      <c r="E6" s="75"/>
      <c r="F6" s="75"/>
      <c r="G6" s="75"/>
      <c r="H6" s="75"/>
      <c r="I6" s="75"/>
      <c r="J6" s="75"/>
      <c r="K6" s="75"/>
      <c r="L6" s="75"/>
      <c r="M6" s="75"/>
      <c r="N6" s="82"/>
    </row>
    <row r="7" spans="1:16" ht="31.95" customHeight="1" thickBot="1" x14ac:dyDescent="0.65">
      <c r="A7" s="83"/>
      <c r="C7" s="85"/>
      <c r="D7" s="75"/>
      <c r="E7" s="86"/>
      <c r="F7" s="86"/>
      <c r="G7" s="86"/>
      <c r="H7" s="86"/>
      <c r="I7" s="86"/>
      <c r="J7" s="86"/>
      <c r="K7" s="75"/>
      <c r="L7" s="75"/>
      <c r="M7" s="75"/>
      <c r="N7" s="87"/>
    </row>
    <row r="8" spans="1:16" ht="31.95" customHeight="1" thickTop="1" thickBot="1" x14ac:dyDescent="0.65">
      <c r="A8" s="88"/>
      <c r="C8" s="90" t="s">
        <v>46</v>
      </c>
      <c r="D8" s="75"/>
      <c r="E8" s="86"/>
      <c r="F8" s="86"/>
      <c r="G8" s="86"/>
      <c r="H8" s="86"/>
      <c r="I8" s="86"/>
      <c r="J8" s="86"/>
      <c r="K8" s="75"/>
      <c r="L8" s="80" t="s">
        <v>87</v>
      </c>
      <c r="M8" s="75"/>
      <c r="N8" s="88"/>
      <c r="O8" s="199"/>
      <c r="P8" s="199"/>
    </row>
    <row r="9" spans="1:16" ht="31.95" customHeight="1" thickTop="1" thickBot="1" x14ac:dyDescent="0.65">
      <c r="A9" s="80"/>
      <c r="C9" s="81"/>
      <c r="D9" s="75"/>
      <c r="E9" s="86"/>
      <c r="F9" s="86"/>
      <c r="G9" s="86"/>
      <c r="H9" s="86"/>
      <c r="I9" s="86"/>
      <c r="J9" s="86"/>
      <c r="K9" s="75"/>
      <c r="L9" s="82"/>
      <c r="M9" s="75"/>
      <c r="N9" s="80"/>
    </row>
    <row r="10" spans="1:16" ht="31.95" customHeight="1" thickTop="1" x14ac:dyDescent="0.6">
      <c r="A10" s="81"/>
      <c r="C10" s="89"/>
      <c r="D10" s="75"/>
      <c r="E10" s="75"/>
      <c r="F10" s="75"/>
      <c r="G10" s="75"/>
      <c r="H10" s="75"/>
      <c r="I10" s="75"/>
      <c r="J10" s="75"/>
      <c r="K10" s="75"/>
      <c r="L10" s="91"/>
      <c r="M10" s="75"/>
      <c r="N10" s="82"/>
      <c r="O10" s="199"/>
      <c r="P10" s="199"/>
    </row>
    <row r="11" spans="1:16" ht="31.95" customHeight="1" thickBot="1" x14ac:dyDescent="0.65">
      <c r="A11" s="83"/>
      <c r="C11" s="89"/>
      <c r="D11" s="75"/>
      <c r="E11" s="75"/>
      <c r="F11" s="75"/>
      <c r="G11" s="75"/>
      <c r="H11" s="75"/>
      <c r="I11" s="75"/>
      <c r="J11" s="75"/>
      <c r="K11" s="75"/>
      <c r="L11" s="91"/>
      <c r="M11" s="75"/>
      <c r="N11" s="87"/>
    </row>
    <row r="12" spans="1:16" ht="31.95" customHeight="1" thickTop="1" thickBot="1" x14ac:dyDescent="0.65">
      <c r="A12" s="88"/>
      <c r="C12" s="89"/>
      <c r="D12" s="90" t="s">
        <v>16</v>
      </c>
      <c r="E12" s="75"/>
      <c r="F12" s="75"/>
      <c r="G12" s="75"/>
      <c r="H12" s="75"/>
      <c r="I12" s="75"/>
      <c r="J12" s="75"/>
      <c r="K12" s="80" t="s">
        <v>47</v>
      </c>
      <c r="L12" s="91"/>
      <c r="M12" s="75"/>
      <c r="N12" s="88"/>
    </row>
    <row r="13" spans="1:16" ht="31.95" customHeight="1" thickTop="1" thickBot="1" x14ac:dyDescent="0.65">
      <c r="A13" s="80"/>
      <c r="C13" s="89"/>
      <c r="D13" s="81"/>
      <c r="E13" s="75"/>
      <c r="F13" s="75"/>
      <c r="G13" s="75"/>
      <c r="H13" s="75"/>
      <c r="I13" s="75"/>
      <c r="J13" s="75"/>
      <c r="K13" s="82"/>
      <c r="L13" s="91"/>
      <c r="M13" s="75"/>
      <c r="N13" s="80"/>
    </row>
    <row r="14" spans="1:16" ht="31.95" customHeight="1" thickTop="1" thickBot="1" x14ac:dyDescent="0.65">
      <c r="A14" s="81"/>
      <c r="C14" s="89"/>
      <c r="D14" s="89"/>
      <c r="E14" s="75"/>
      <c r="F14" s="75"/>
      <c r="G14" s="75"/>
      <c r="H14" s="75"/>
      <c r="I14" s="75"/>
      <c r="J14" s="75"/>
      <c r="K14" s="91"/>
      <c r="L14" s="91"/>
      <c r="M14" s="80" t="s">
        <v>47</v>
      </c>
      <c r="N14" s="82"/>
    </row>
    <row r="15" spans="1:16" ht="31.95" customHeight="1" thickTop="1" thickBot="1" x14ac:dyDescent="0.65">
      <c r="A15" s="83"/>
      <c r="C15" s="89"/>
      <c r="D15" s="89"/>
      <c r="E15" s="75"/>
      <c r="F15" s="75"/>
      <c r="G15" s="75"/>
      <c r="H15" s="75"/>
      <c r="I15" s="75"/>
      <c r="J15" s="75"/>
      <c r="K15" s="91"/>
      <c r="L15" s="91"/>
      <c r="M15" s="82"/>
      <c r="N15" s="87"/>
    </row>
    <row r="16" spans="1:16" ht="31.95" customHeight="1" thickTop="1" thickBot="1" x14ac:dyDescent="0.65">
      <c r="A16" s="88"/>
      <c r="C16" s="83" t="s">
        <v>16</v>
      </c>
      <c r="D16" s="89"/>
      <c r="E16" s="75"/>
      <c r="F16" s="75"/>
      <c r="G16" s="75"/>
      <c r="H16" s="75"/>
      <c r="I16" s="75"/>
      <c r="J16" s="75"/>
      <c r="K16" s="91"/>
      <c r="L16" s="87" t="s">
        <v>47</v>
      </c>
      <c r="M16" s="91"/>
      <c r="N16" s="88"/>
    </row>
    <row r="17" spans="1:16" ht="31.95" customHeight="1" thickTop="1" thickBot="1" x14ac:dyDescent="0.65">
      <c r="A17" s="80"/>
      <c r="C17" s="92"/>
      <c r="D17" s="89"/>
      <c r="E17" s="75"/>
      <c r="F17" s="75"/>
      <c r="G17" s="75"/>
      <c r="H17" s="75"/>
      <c r="I17" s="75"/>
      <c r="J17" s="75"/>
      <c r="K17" s="91"/>
      <c r="L17" s="88"/>
      <c r="M17" s="91"/>
      <c r="N17" s="80"/>
    </row>
    <row r="18" spans="1:16" ht="31.95" customHeight="1" thickTop="1" thickBot="1" x14ac:dyDescent="0.65">
      <c r="A18" s="81"/>
      <c r="C18" s="75"/>
      <c r="D18" s="89"/>
      <c r="E18" s="75"/>
      <c r="F18" s="75"/>
      <c r="G18" s="75"/>
      <c r="H18" s="75"/>
      <c r="I18" s="75"/>
      <c r="J18" s="75"/>
      <c r="K18" s="91"/>
      <c r="L18" s="75"/>
      <c r="M18" s="87" t="s">
        <v>92</v>
      </c>
      <c r="N18" s="82"/>
    </row>
    <row r="19" spans="1:16" ht="31.95" customHeight="1" thickTop="1" thickBot="1" x14ac:dyDescent="0.65">
      <c r="A19" s="83"/>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t="s">
        <v>47</v>
      </c>
      <c r="K21" s="91"/>
      <c r="L21" s="75"/>
      <c r="M21" s="75"/>
      <c r="N21" s="80"/>
    </row>
    <row r="22" spans="1:16" ht="31.95" customHeight="1" thickTop="1" thickBot="1" x14ac:dyDescent="0.65">
      <c r="A22" s="81"/>
      <c r="B22" s="80" t="s">
        <v>59</v>
      </c>
      <c r="C22" s="75"/>
      <c r="D22" s="89"/>
      <c r="E22" s="81"/>
      <c r="F22" s="75"/>
      <c r="G22" s="75"/>
      <c r="H22" s="75"/>
      <c r="I22" s="89"/>
      <c r="J22" s="82"/>
      <c r="K22" s="91"/>
      <c r="L22" s="75"/>
      <c r="M22" s="75"/>
      <c r="N22" s="82"/>
    </row>
    <row r="23" spans="1:16" ht="31.95" customHeight="1" thickTop="1" thickBot="1" x14ac:dyDescent="0.65">
      <c r="A23" s="83"/>
      <c r="B23" s="84"/>
      <c r="C23" s="75"/>
      <c r="D23" s="89"/>
      <c r="E23" s="89"/>
      <c r="F23" s="75"/>
      <c r="G23" s="75"/>
      <c r="H23" s="75"/>
      <c r="I23" s="89"/>
      <c r="J23" s="75"/>
      <c r="K23" s="91"/>
      <c r="L23" s="75"/>
      <c r="M23" s="75"/>
      <c r="N23" s="87"/>
    </row>
    <row r="24" spans="1:16" ht="31.95" customHeight="1" thickTop="1" thickBot="1" x14ac:dyDescent="0.65">
      <c r="A24" s="88"/>
      <c r="B24" s="94"/>
      <c r="C24" s="90" t="s">
        <v>63</v>
      </c>
      <c r="D24" s="89"/>
      <c r="E24" s="89"/>
      <c r="F24" s="75"/>
      <c r="G24" s="75"/>
      <c r="H24" s="75"/>
      <c r="I24" s="89"/>
      <c r="J24" s="75"/>
      <c r="K24" s="91"/>
      <c r="L24" s="97" t="s">
        <v>19</v>
      </c>
      <c r="M24" s="75"/>
      <c r="N24" s="88"/>
    </row>
    <row r="25" spans="1:16" ht="31.95" customHeight="1" thickTop="1" thickBot="1" x14ac:dyDescent="0.65">
      <c r="A25" s="80"/>
      <c r="B25" s="89"/>
      <c r="C25" s="81"/>
      <c r="D25" s="89"/>
      <c r="E25" s="89"/>
      <c r="F25" s="75"/>
      <c r="G25" s="75"/>
      <c r="H25" s="75"/>
      <c r="I25" s="89"/>
      <c r="J25" s="75"/>
      <c r="K25" s="91"/>
      <c r="L25" s="82"/>
      <c r="M25" s="75"/>
      <c r="N25" s="80"/>
    </row>
    <row r="26" spans="1:16" ht="31.95" customHeight="1" thickTop="1" thickBot="1" x14ac:dyDescent="0.65">
      <c r="A26" s="81"/>
      <c r="B26" s="83" t="s">
        <v>63</v>
      </c>
      <c r="C26" s="89"/>
      <c r="D26" s="89"/>
      <c r="E26" s="89"/>
      <c r="F26" s="75"/>
      <c r="G26" s="75"/>
      <c r="H26" s="75"/>
      <c r="I26" s="89"/>
      <c r="J26" s="75"/>
      <c r="K26" s="91"/>
      <c r="L26" s="91"/>
      <c r="M26" s="75"/>
      <c r="N26" s="82"/>
    </row>
    <row r="27" spans="1:16" ht="31.95" customHeight="1" thickTop="1" thickBot="1" x14ac:dyDescent="0.65">
      <c r="A27" s="83"/>
      <c r="B27" s="92"/>
      <c r="C27" s="89"/>
      <c r="D27" s="89"/>
      <c r="E27" s="89"/>
      <c r="F27" s="75"/>
      <c r="G27" s="75"/>
      <c r="H27" s="75"/>
      <c r="I27" s="89"/>
      <c r="J27" s="75"/>
      <c r="K27" s="91"/>
      <c r="L27" s="91"/>
      <c r="M27" s="75"/>
      <c r="N27" s="87"/>
    </row>
    <row r="28" spans="1:16" ht="31.95" customHeight="1" thickTop="1" thickBot="1" x14ac:dyDescent="0.65">
      <c r="A28" s="88"/>
      <c r="B28" s="75"/>
      <c r="C28" s="89"/>
      <c r="D28" s="83" t="s">
        <v>31</v>
      </c>
      <c r="E28" s="89"/>
      <c r="F28" s="75"/>
      <c r="G28" s="75"/>
      <c r="H28" s="75"/>
      <c r="I28" s="89"/>
      <c r="J28" s="75"/>
      <c r="K28" s="87" t="s">
        <v>19</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x14ac:dyDescent="0.6">
      <c r="A30" s="81"/>
      <c r="B30" s="75"/>
      <c r="C30" s="89"/>
      <c r="D30" s="75"/>
      <c r="E30" s="89"/>
      <c r="F30" s="75"/>
      <c r="G30" s="75"/>
      <c r="H30" s="75"/>
      <c r="I30" s="89"/>
      <c r="J30" s="75"/>
      <c r="K30" s="75"/>
      <c r="L30" s="91"/>
      <c r="M30" s="75"/>
      <c r="N30" s="82"/>
      <c r="O30" s="199"/>
      <c r="P30" s="199"/>
    </row>
    <row r="31" spans="1:16" ht="31.95" customHeight="1" thickBot="1" x14ac:dyDescent="0.65">
      <c r="A31" s="83"/>
      <c r="B31" s="75"/>
      <c r="C31" s="89"/>
      <c r="D31" s="91"/>
      <c r="E31" s="89"/>
      <c r="F31" s="75"/>
      <c r="G31" s="75"/>
      <c r="H31" s="75"/>
      <c r="I31" s="89"/>
      <c r="J31" s="75"/>
      <c r="K31" s="75"/>
      <c r="L31" s="91"/>
      <c r="M31" s="75"/>
      <c r="N31" s="87"/>
    </row>
    <row r="32" spans="1:16" ht="31.95" customHeight="1" thickTop="1" thickBot="1" x14ac:dyDescent="0.65">
      <c r="A32" s="88"/>
      <c r="B32" s="75"/>
      <c r="C32" s="104" t="s">
        <v>31</v>
      </c>
      <c r="D32" s="91"/>
      <c r="E32" s="89"/>
      <c r="F32" s="75"/>
      <c r="G32" s="75"/>
      <c r="H32" s="75"/>
      <c r="I32" s="89"/>
      <c r="J32" s="75"/>
      <c r="K32" s="75"/>
      <c r="L32" s="87" t="s">
        <v>60</v>
      </c>
      <c r="M32" s="75"/>
      <c r="N32" s="88"/>
    </row>
    <row r="33" spans="1:16" ht="31.95" customHeight="1" thickTop="1" thickBot="1" x14ac:dyDescent="0.65">
      <c r="A33" s="80"/>
      <c r="B33" s="75"/>
      <c r="C33" s="88"/>
      <c r="D33" s="75"/>
      <c r="E33" s="89"/>
      <c r="F33" s="75"/>
      <c r="G33" s="75"/>
      <c r="H33" s="75"/>
      <c r="I33" s="89"/>
      <c r="J33" s="75"/>
      <c r="K33" s="75"/>
      <c r="L33" s="88"/>
      <c r="M33" s="75"/>
      <c r="N33" s="80"/>
    </row>
    <row r="34" spans="1:16" ht="31.95" customHeight="1" thickTop="1" x14ac:dyDescent="0.6">
      <c r="A34" s="81"/>
      <c r="B34" s="75"/>
      <c r="C34" s="75"/>
      <c r="D34" s="75"/>
      <c r="E34" s="89"/>
      <c r="F34" s="75"/>
      <c r="G34" s="75"/>
      <c r="H34" s="75"/>
      <c r="I34" s="89"/>
      <c r="J34" s="75"/>
      <c r="K34" s="75"/>
      <c r="L34" s="75"/>
      <c r="M34" s="75"/>
      <c r="N34" s="82"/>
    </row>
    <row r="35" spans="1:16" ht="31.95" customHeight="1" thickBot="1" x14ac:dyDescent="0.65">
      <c r="A35" s="83"/>
      <c r="B35" s="75"/>
      <c r="C35" s="75"/>
      <c r="D35" s="75"/>
      <c r="E35" s="89"/>
      <c r="F35" s="91"/>
      <c r="G35" s="75"/>
      <c r="H35" s="75"/>
      <c r="I35" s="89"/>
      <c r="J35" s="75"/>
      <c r="K35" s="75"/>
      <c r="L35" s="75"/>
      <c r="M35" s="75"/>
      <c r="N35" s="87"/>
    </row>
    <row r="36" spans="1:16" ht="31.95" customHeight="1" thickTop="1" thickBot="1" x14ac:dyDescent="0.65">
      <c r="A36" s="88"/>
      <c r="B36" s="7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x14ac:dyDescent="0.6">
      <c r="A38" s="81"/>
      <c r="B38" s="75"/>
      <c r="C38" s="75"/>
      <c r="D38" s="75"/>
      <c r="E38" s="89"/>
      <c r="F38" s="75"/>
      <c r="G38" s="75"/>
      <c r="H38" s="75"/>
      <c r="I38" s="89"/>
      <c r="J38" s="75"/>
      <c r="K38" s="75"/>
      <c r="L38" s="75"/>
      <c r="M38" s="75"/>
      <c r="N38" s="82"/>
    </row>
    <row r="39" spans="1:16" ht="31.95" customHeight="1" thickBot="1" x14ac:dyDescent="0.65">
      <c r="A39" s="83"/>
      <c r="B39" s="75"/>
      <c r="C39" s="75"/>
      <c r="D39" s="75"/>
      <c r="E39" s="89"/>
      <c r="F39" s="75"/>
      <c r="G39" s="75"/>
      <c r="H39" s="75"/>
      <c r="I39" s="89"/>
      <c r="J39" s="75"/>
      <c r="K39" s="75"/>
      <c r="L39" s="75"/>
      <c r="M39" s="75"/>
      <c r="N39" s="87"/>
    </row>
    <row r="40" spans="1:16" ht="31.95" customHeight="1" thickTop="1" thickBot="1" x14ac:dyDescent="0.65">
      <c r="A40" s="88"/>
      <c r="B40" s="75"/>
      <c r="C40" s="90" t="s">
        <v>70</v>
      </c>
      <c r="D40" s="75"/>
      <c r="E40" s="89"/>
      <c r="F40" s="75"/>
      <c r="G40" s="75"/>
      <c r="H40" s="75"/>
      <c r="I40" s="89"/>
      <c r="J40" s="75"/>
      <c r="K40" s="75"/>
      <c r="L40" s="80" t="s">
        <v>10</v>
      </c>
      <c r="M40" s="75"/>
      <c r="N40" s="88"/>
      <c r="O40" s="199"/>
      <c r="P40" s="199"/>
    </row>
    <row r="41" spans="1:16" ht="31.95" customHeight="1" thickTop="1" thickBot="1" x14ac:dyDescent="0.65">
      <c r="A41" s="80"/>
      <c r="B41" s="75"/>
      <c r="C41" s="81"/>
      <c r="D41" s="75"/>
      <c r="E41" s="89"/>
      <c r="F41" s="75"/>
      <c r="G41" s="75"/>
      <c r="H41" s="75"/>
      <c r="I41" s="89"/>
      <c r="J41" s="75"/>
      <c r="K41" s="75"/>
      <c r="L41" s="82"/>
      <c r="M41" s="75"/>
      <c r="N41" s="80"/>
    </row>
    <row r="42" spans="1:16" ht="31.95" customHeight="1" thickTop="1" thickBot="1" x14ac:dyDescent="0.65">
      <c r="A42" s="81"/>
      <c r="B42" s="75"/>
      <c r="C42" s="89"/>
      <c r="D42" s="75"/>
      <c r="E42" s="89"/>
      <c r="F42" s="75"/>
      <c r="G42" s="198"/>
      <c r="H42" s="198"/>
      <c r="I42" s="89"/>
      <c r="J42" s="75"/>
      <c r="K42" s="75"/>
      <c r="L42" s="91"/>
      <c r="M42" s="75"/>
      <c r="N42" s="82"/>
      <c r="O42" s="199"/>
      <c r="P42" s="199"/>
    </row>
    <row r="43" spans="1:16" ht="31.95" customHeight="1" thickTop="1" thickBot="1" x14ac:dyDescent="0.65">
      <c r="A43" s="83"/>
      <c r="B43" s="75"/>
      <c r="C43" s="89"/>
      <c r="D43" s="78"/>
      <c r="E43" s="89"/>
      <c r="F43" s="75"/>
      <c r="G43" s="197" t="s">
        <v>8</v>
      </c>
      <c r="H43" s="197"/>
      <c r="I43" s="89"/>
      <c r="J43" s="75"/>
      <c r="K43" s="75"/>
      <c r="L43" s="91"/>
      <c r="M43" s="75"/>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79</v>
      </c>
      <c r="E45" s="89"/>
      <c r="F45" s="75"/>
      <c r="G45" s="75"/>
      <c r="H45" s="75"/>
      <c r="I45" s="89"/>
      <c r="J45" s="75"/>
      <c r="K45" s="80" t="s">
        <v>10</v>
      </c>
      <c r="L45" s="91"/>
      <c r="M45" s="75"/>
      <c r="N45" s="80"/>
    </row>
    <row r="46" spans="1:16" ht="31.95" customHeight="1" thickTop="1" thickBot="1" x14ac:dyDescent="0.65">
      <c r="A46" s="81"/>
      <c r="B46" s="80" t="s">
        <v>76</v>
      </c>
      <c r="C46" s="89"/>
      <c r="D46" s="81"/>
      <c r="E46" s="89"/>
      <c r="F46" s="75"/>
      <c r="G46" s="75"/>
      <c r="H46" s="75"/>
      <c r="I46" s="89"/>
      <c r="J46" s="75"/>
      <c r="K46" s="82"/>
      <c r="L46" s="91"/>
      <c r="M46" s="75"/>
      <c r="N46" s="82"/>
    </row>
    <row r="47" spans="1:16" ht="31.95" customHeight="1" thickTop="1" thickBot="1" x14ac:dyDescent="0.65">
      <c r="A47" s="83"/>
      <c r="B47" s="84"/>
      <c r="C47" s="89"/>
      <c r="D47" s="89"/>
      <c r="E47" s="89"/>
      <c r="F47" s="75"/>
      <c r="G47" s="75"/>
      <c r="H47" s="75"/>
      <c r="I47" s="89"/>
      <c r="J47" s="75"/>
      <c r="K47" s="91"/>
      <c r="L47" s="91"/>
      <c r="M47" s="75"/>
      <c r="N47" s="87"/>
    </row>
    <row r="48" spans="1:16" ht="31.95" customHeight="1" thickTop="1" thickBot="1" x14ac:dyDescent="0.65">
      <c r="A48" s="88"/>
      <c r="B48" s="94"/>
      <c r="C48" s="83" t="s">
        <v>79</v>
      </c>
      <c r="D48" s="89"/>
      <c r="E48" s="89"/>
      <c r="F48" s="75"/>
      <c r="G48" s="198"/>
      <c r="H48" s="198"/>
      <c r="I48" s="89"/>
      <c r="J48" s="75"/>
      <c r="K48" s="91"/>
      <c r="L48" s="87" t="s">
        <v>97</v>
      </c>
      <c r="M48" s="75"/>
      <c r="N48" s="88"/>
    </row>
    <row r="49" spans="1:14" ht="31.95" customHeight="1" thickTop="1" thickBot="1" x14ac:dyDescent="0.65">
      <c r="A49" s="80"/>
      <c r="B49" s="89"/>
      <c r="C49" s="92"/>
      <c r="D49" s="89"/>
      <c r="E49" s="89"/>
      <c r="F49" s="75"/>
      <c r="G49" s="197" t="s">
        <v>9</v>
      </c>
      <c r="H49" s="197"/>
      <c r="I49" s="89"/>
      <c r="J49" s="75"/>
      <c r="K49" s="91"/>
      <c r="L49" s="88"/>
      <c r="M49" s="75"/>
      <c r="N49" s="80"/>
    </row>
    <row r="50" spans="1:14" ht="31.95" customHeight="1" thickTop="1" thickBot="1" x14ac:dyDescent="0.65">
      <c r="A50" s="81"/>
      <c r="B50" s="83" t="s">
        <v>79</v>
      </c>
      <c r="C50" s="75"/>
      <c r="D50" s="89"/>
      <c r="E50" s="89"/>
      <c r="F50" s="75"/>
      <c r="G50" s="75"/>
      <c r="H50" s="75"/>
      <c r="I50" s="89"/>
      <c r="J50" s="75"/>
      <c r="K50" s="91"/>
      <c r="L50" s="75"/>
      <c r="M50" s="75"/>
      <c r="N50" s="82"/>
    </row>
    <row r="51" spans="1:14" ht="31.95" customHeight="1" thickTop="1" thickBot="1" x14ac:dyDescent="0.65">
      <c r="A51" s="83"/>
      <c r="B51" s="92"/>
      <c r="C51" s="75"/>
      <c r="D51" s="89"/>
      <c r="E51" s="89"/>
      <c r="F51" s="75"/>
      <c r="G51" s="75"/>
      <c r="H51" s="75"/>
      <c r="I51" s="89"/>
      <c r="J51" s="91"/>
      <c r="K51" s="91"/>
      <c r="L51" s="75"/>
      <c r="M51" s="75"/>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c r="F53" s="75"/>
      <c r="G53" s="75"/>
      <c r="H53" s="75"/>
      <c r="I53" s="75"/>
      <c r="J53" s="87" t="s">
        <v>61</v>
      </c>
      <c r="K53" s="91"/>
      <c r="L53" s="75"/>
      <c r="M53" s="75"/>
      <c r="N53" s="80"/>
    </row>
    <row r="54" spans="1:14" ht="31.95" customHeight="1" thickTop="1" thickBot="1" x14ac:dyDescent="0.65">
      <c r="A54" s="81"/>
      <c r="B54" s="75"/>
      <c r="C54" s="75"/>
      <c r="D54" s="89"/>
      <c r="E54" s="88"/>
      <c r="F54" s="75"/>
      <c r="G54" s="75"/>
      <c r="H54" s="75"/>
      <c r="I54" s="75"/>
      <c r="J54" s="75"/>
      <c r="K54" s="91"/>
      <c r="L54" s="75"/>
      <c r="M54" s="80" t="s">
        <v>61</v>
      </c>
      <c r="N54" s="82"/>
    </row>
    <row r="55" spans="1:14" ht="31.95" customHeight="1" thickTop="1" thickBot="1" x14ac:dyDescent="0.65">
      <c r="A55" s="83"/>
      <c r="B55" s="75"/>
      <c r="C55" s="75"/>
      <c r="D55" s="89"/>
      <c r="E55" s="75"/>
      <c r="F55" s="75"/>
      <c r="G55" s="75"/>
      <c r="H55" s="75"/>
      <c r="I55" s="75"/>
      <c r="J55" s="75"/>
      <c r="K55" s="91"/>
      <c r="L55" s="75"/>
      <c r="M55" s="82"/>
      <c r="N55" s="87"/>
    </row>
    <row r="56" spans="1:14" ht="31.95" customHeight="1" thickTop="1" thickBot="1" x14ac:dyDescent="0.65">
      <c r="A56" s="88"/>
      <c r="B56" s="75"/>
      <c r="C56" s="80" t="s">
        <v>82</v>
      </c>
      <c r="D56" s="89"/>
      <c r="E56" s="75"/>
      <c r="F56" s="75"/>
      <c r="G56" s="75"/>
      <c r="H56" s="75"/>
      <c r="I56" s="75"/>
      <c r="J56" s="75"/>
      <c r="K56" s="91"/>
      <c r="L56" s="80" t="s">
        <v>61</v>
      </c>
      <c r="M56" s="91"/>
      <c r="N56" s="88"/>
    </row>
    <row r="57" spans="1:14" ht="31.95" customHeight="1" thickTop="1" thickBot="1" x14ac:dyDescent="0.65">
      <c r="A57" s="80"/>
      <c r="B57" s="75"/>
      <c r="C57" s="84"/>
      <c r="D57" s="89"/>
      <c r="E57" s="75"/>
      <c r="F57" s="75"/>
      <c r="G57" s="75"/>
      <c r="H57" s="75"/>
      <c r="I57" s="75"/>
      <c r="J57" s="75"/>
      <c r="K57" s="91"/>
      <c r="L57" s="82"/>
      <c r="M57" s="91"/>
      <c r="N57" s="80"/>
    </row>
    <row r="58" spans="1:14" ht="31.95" customHeight="1" thickTop="1" thickBot="1" x14ac:dyDescent="0.65">
      <c r="A58" s="81"/>
      <c r="B58" s="75"/>
      <c r="C58" s="89"/>
      <c r="D58" s="89"/>
      <c r="E58" s="75"/>
      <c r="F58" s="75"/>
      <c r="G58" s="75"/>
      <c r="H58" s="75"/>
      <c r="I58" s="75"/>
      <c r="J58" s="75"/>
      <c r="K58" s="91"/>
      <c r="L58" s="91"/>
      <c r="M58" s="87" t="s">
        <v>33</v>
      </c>
      <c r="N58" s="82"/>
    </row>
    <row r="59" spans="1:14" ht="31.95" customHeight="1" thickTop="1" thickBot="1" x14ac:dyDescent="0.65">
      <c r="A59" s="83"/>
      <c r="B59" s="75"/>
      <c r="C59" s="89"/>
      <c r="D59" s="89"/>
      <c r="E59" s="75"/>
      <c r="F59" s="75"/>
      <c r="G59" s="75"/>
      <c r="H59" s="75"/>
      <c r="I59" s="75"/>
      <c r="J59" s="75"/>
      <c r="K59" s="91"/>
      <c r="L59" s="91"/>
      <c r="M59" s="88"/>
      <c r="N59" s="87"/>
    </row>
    <row r="60" spans="1:14" ht="31.95" customHeight="1" thickTop="1" x14ac:dyDescent="0.6">
      <c r="A60" s="88"/>
      <c r="B60" s="75"/>
      <c r="C60" s="89"/>
      <c r="D60" s="89"/>
      <c r="E60" s="75"/>
      <c r="F60" s="75"/>
      <c r="G60" s="75"/>
      <c r="H60" s="75"/>
      <c r="I60" s="75"/>
      <c r="J60" s="75"/>
      <c r="K60" s="91"/>
      <c r="L60" s="91"/>
      <c r="M60" s="75"/>
      <c r="N60" s="88"/>
    </row>
    <row r="61" spans="1:14" ht="31.95" customHeight="1" thickBot="1" x14ac:dyDescent="0.65">
      <c r="A61" s="80"/>
      <c r="B61" s="75"/>
      <c r="C61" s="89"/>
      <c r="D61" s="83" t="s">
        <v>83</v>
      </c>
      <c r="E61" s="75"/>
      <c r="F61" s="75"/>
      <c r="G61" s="75"/>
      <c r="H61" s="75"/>
      <c r="I61" s="75"/>
      <c r="J61" s="75"/>
      <c r="K61" s="87" t="s">
        <v>61</v>
      </c>
      <c r="L61" s="91"/>
      <c r="M61" s="75"/>
      <c r="N61" s="80"/>
    </row>
    <row r="62" spans="1:14" ht="31.95" customHeight="1" thickTop="1" x14ac:dyDescent="0.6">
      <c r="A62" s="81"/>
      <c r="B62" s="75"/>
      <c r="C62" s="89"/>
      <c r="D62" s="88"/>
      <c r="E62" s="75"/>
      <c r="F62" s="75"/>
      <c r="G62" s="75"/>
      <c r="H62" s="75"/>
      <c r="I62" s="75"/>
      <c r="J62" s="75"/>
      <c r="K62" s="88"/>
      <c r="L62" s="91"/>
      <c r="M62" s="75"/>
      <c r="N62" s="82"/>
    </row>
    <row r="63" spans="1:14" ht="31.95" customHeight="1" thickBot="1" x14ac:dyDescent="0.65">
      <c r="A63" s="83"/>
      <c r="B63" s="75"/>
      <c r="C63" s="89"/>
      <c r="D63" s="75"/>
      <c r="E63" s="75"/>
      <c r="F63" s="75"/>
      <c r="G63" s="75"/>
      <c r="H63" s="75"/>
      <c r="I63" s="75"/>
      <c r="J63" s="75"/>
      <c r="K63" s="75"/>
      <c r="L63" s="91"/>
      <c r="M63" s="75"/>
      <c r="N63" s="87"/>
    </row>
    <row r="64" spans="1:14" ht="31.95" customHeight="1" thickTop="1" thickBot="1" x14ac:dyDescent="0.65">
      <c r="A64" s="92"/>
      <c r="B64" s="75"/>
      <c r="C64" s="83" t="s">
        <v>83</v>
      </c>
      <c r="D64" s="75"/>
      <c r="E64" s="75"/>
      <c r="F64" s="75"/>
      <c r="G64" s="75"/>
      <c r="H64" s="75"/>
      <c r="I64" s="75"/>
      <c r="J64" s="75"/>
      <c r="K64" s="75"/>
      <c r="L64" s="105" t="s">
        <v>21</v>
      </c>
      <c r="M64" s="75"/>
      <c r="N64" s="88"/>
    </row>
    <row r="65" spans="1:14" ht="31.95" customHeight="1" thickTop="1" thickBot="1" x14ac:dyDescent="0.65">
      <c r="A65" s="80"/>
      <c r="B65" s="75"/>
      <c r="C65" s="92"/>
      <c r="D65" s="75"/>
      <c r="E65" s="75"/>
      <c r="F65" s="75"/>
      <c r="G65" s="75"/>
      <c r="H65" s="75"/>
      <c r="I65" s="75"/>
      <c r="J65" s="75"/>
      <c r="K65" s="75"/>
      <c r="L65" s="88"/>
      <c r="M65" s="75"/>
      <c r="N65" s="80"/>
    </row>
    <row r="66" spans="1:14" ht="31.95" customHeight="1" thickTop="1" x14ac:dyDescent="0.6">
      <c r="A66" s="81"/>
      <c r="B66" s="75"/>
      <c r="C66" s="75"/>
      <c r="D66" s="75"/>
      <c r="E66" s="75"/>
      <c r="F66" s="75"/>
      <c r="G66" s="75"/>
      <c r="H66" s="75"/>
      <c r="I66" s="75"/>
      <c r="J66" s="75"/>
      <c r="K66" s="75"/>
      <c r="L66" s="75"/>
      <c r="M66" s="75"/>
      <c r="N66" s="82"/>
    </row>
    <row r="67" spans="1:14" ht="31.95" customHeight="1" thickBot="1" x14ac:dyDescent="0.65">
      <c r="A67" s="83"/>
      <c r="B67" s="75"/>
      <c r="C67" s="75"/>
      <c r="D67" s="75"/>
      <c r="E67" s="75"/>
      <c r="F67" s="75"/>
      <c r="G67" s="75"/>
      <c r="H67" s="75"/>
      <c r="I67" s="75"/>
      <c r="J67" s="75"/>
      <c r="K67" s="75"/>
      <c r="L67" s="75"/>
      <c r="M67" s="75"/>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7" zoomScale="40" zoomScaleNormal="40" workbookViewId="0">
      <selection activeCell="K2" sqref="K2"/>
    </sheetView>
  </sheetViews>
  <sheetFormatPr defaultColWidth="9.109375" defaultRowHeight="33" x14ac:dyDescent="0.6"/>
  <cols>
    <col min="1" max="1" width="43.33203125" style="77" hidden="1" customWidth="1"/>
    <col min="2" max="2" width="43.33203125" style="76" hidden="1" customWidth="1"/>
    <col min="3" max="5" width="52.5546875" style="76" customWidth="1"/>
    <col min="6" max="6" width="9.109375" style="76" customWidth="1"/>
    <col min="7" max="8" width="26.88671875" style="76" customWidth="1"/>
    <col min="9" max="9" width="9.109375" style="76" customWidth="1"/>
    <col min="10" max="11" width="52.5546875" style="76" customWidth="1"/>
    <col min="12" max="12" width="67.5546875" style="76" customWidth="1"/>
    <col min="13" max="13" width="43.33203125" style="76" hidden="1"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75" t="s">
        <v>1</v>
      </c>
      <c r="C1" s="138" t="s">
        <v>2</v>
      </c>
      <c r="D1" s="138" t="s">
        <v>3</v>
      </c>
      <c r="E1" s="138" t="s">
        <v>4</v>
      </c>
      <c r="F1" s="139"/>
      <c r="G1" s="201" t="s">
        <v>5</v>
      </c>
      <c r="H1" s="201"/>
      <c r="I1" s="139"/>
      <c r="J1" s="138" t="s">
        <v>4</v>
      </c>
      <c r="K1" s="138" t="s">
        <v>3</v>
      </c>
      <c r="L1" s="138" t="s">
        <v>2</v>
      </c>
      <c r="M1" s="75" t="s">
        <v>1</v>
      </c>
      <c r="N1" s="75" t="s">
        <v>0</v>
      </c>
      <c r="O1" s="199" t="s">
        <v>6</v>
      </c>
      <c r="P1" s="202"/>
    </row>
    <row r="2" spans="1:16" ht="31.95" customHeight="1" x14ac:dyDescent="0.6">
      <c r="A2" s="78"/>
      <c r="B2" s="78"/>
      <c r="C2" s="140">
        <v>45088</v>
      </c>
      <c r="D2" s="140">
        <v>45193</v>
      </c>
      <c r="E2" s="140">
        <v>45263</v>
      </c>
      <c r="F2" s="140"/>
      <c r="G2" s="203">
        <v>45291</v>
      </c>
      <c r="H2" s="203"/>
      <c r="I2" s="139"/>
      <c r="J2" s="140">
        <f>E2</f>
        <v>45263</v>
      </c>
      <c r="K2" s="140">
        <f>D2</f>
        <v>45193</v>
      </c>
      <c r="L2" s="140">
        <f>C2</f>
        <v>45088</v>
      </c>
      <c r="M2" s="78">
        <f>B2</f>
        <v>0</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0" t="s">
        <v>36</v>
      </c>
      <c r="F4" s="200"/>
      <c r="G4" s="200"/>
      <c r="H4" s="200"/>
      <c r="I4" s="200"/>
      <c r="J4" s="200"/>
    </row>
    <row r="5" spans="1:16" ht="31.95" customHeight="1" thickBot="1" x14ac:dyDescent="0.65">
      <c r="A5" s="80"/>
      <c r="B5" s="75"/>
      <c r="C5" s="75"/>
      <c r="D5" s="75"/>
      <c r="E5" s="200" t="s">
        <v>573</v>
      </c>
      <c r="F5" s="200"/>
      <c r="G5" s="200"/>
      <c r="H5" s="200"/>
      <c r="I5" s="200"/>
      <c r="J5" s="200"/>
      <c r="K5" s="75"/>
      <c r="L5" s="75"/>
      <c r="M5" s="75"/>
      <c r="N5" s="80"/>
    </row>
    <row r="6" spans="1:16" ht="31.95" customHeight="1" thickTop="1" thickBot="1" x14ac:dyDescent="0.65">
      <c r="A6" s="81"/>
      <c r="B6" s="80"/>
      <c r="C6" s="75"/>
      <c r="D6" s="75"/>
      <c r="E6" s="75"/>
      <c r="F6" s="75"/>
      <c r="G6" s="75"/>
      <c r="H6" s="75"/>
      <c r="I6" s="75"/>
      <c r="J6" s="75"/>
      <c r="K6" s="75"/>
      <c r="L6" s="75"/>
      <c r="M6" s="80"/>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t="s">
        <v>183</v>
      </c>
      <c r="D8" s="75"/>
      <c r="E8" s="86"/>
      <c r="F8" s="86"/>
      <c r="G8" s="86"/>
      <c r="H8" s="86"/>
      <c r="I8" s="86"/>
      <c r="J8" s="86"/>
      <c r="K8" s="75"/>
      <c r="L8" s="80" t="s">
        <v>142</v>
      </c>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c r="C10" s="89"/>
      <c r="D10" s="75"/>
      <c r="E10" s="75"/>
      <c r="F10" s="75"/>
      <c r="G10" s="75"/>
      <c r="H10" s="75"/>
      <c r="I10" s="75"/>
      <c r="J10" s="75"/>
      <c r="K10" s="75"/>
      <c r="L10" s="91"/>
      <c r="M10" s="87"/>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184</v>
      </c>
      <c r="E12" s="75"/>
      <c r="F12" s="75"/>
      <c r="G12" s="75"/>
      <c r="H12" s="75"/>
      <c r="I12" s="75"/>
      <c r="J12" s="75"/>
      <c r="K12" s="80" t="s">
        <v>142</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c r="C14" s="89"/>
      <c r="D14" s="89"/>
      <c r="E14" s="75"/>
      <c r="F14" s="75"/>
      <c r="G14" s="75"/>
      <c r="H14" s="75"/>
      <c r="I14" s="75"/>
      <c r="J14" s="75"/>
      <c r="K14" s="91"/>
      <c r="L14" s="91"/>
      <c r="M14" s="80"/>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t="s">
        <v>184</v>
      </c>
      <c r="D16" s="89"/>
      <c r="E16" s="75"/>
      <c r="F16" s="75"/>
      <c r="G16" s="75"/>
      <c r="H16" s="75"/>
      <c r="I16" s="75"/>
      <c r="J16" s="75"/>
      <c r="K16" s="91"/>
      <c r="L16" s="87" t="s">
        <v>158</v>
      </c>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c r="C18" s="75"/>
      <c r="D18" s="89"/>
      <c r="E18" s="75"/>
      <c r="F18" s="75"/>
      <c r="G18" s="75"/>
      <c r="H18" s="75"/>
      <c r="I18" s="75"/>
      <c r="J18" s="75"/>
      <c r="K18" s="91"/>
      <c r="L18" s="75"/>
      <c r="M18" s="87"/>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c r="K21" s="91"/>
      <c r="L21" s="75"/>
      <c r="M21" s="75"/>
      <c r="N21" s="80"/>
    </row>
    <row r="22" spans="1:16" ht="31.95" customHeight="1" thickTop="1" thickBot="1" x14ac:dyDescent="0.65">
      <c r="A22" s="81"/>
      <c r="B22" s="80"/>
      <c r="C22" s="75"/>
      <c r="D22" s="89"/>
      <c r="E22" s="81"/>
      <c r="F22" s="75"/>
      <c r="G22" s="75"/>
      <c r="H22" s="75"/>
      <c r="I22" s="89"/>
      <c r="J22" s="82"/>
      <c r="K22" s="91"/>
      <c r="L22" s="75"/>
      <c r="M22" s="80"/>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t="s">
        <v>124</v>
      </c>
      <c r="D24" s="89"/>
      <c r="E24" s="89"/>
      <c r="F24" s="75"/>
      <c r="G24" s="75"/>
      <c r="H24" s="75"/>
      <c r="I24" s="89"/>
      <c r="J24" s="75"/>
      <c r="K24" s="91"/>
      <c r="L24" s="97" t="s">
        <v>188</v>
      </c>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c r="C26" s="89"/>
      <c r="D26" s="89"/>
      <c r="E26" s="89"/>
      <c r="F26" s="75"/>
      <c r="G26" s="75"/>
      <c r="H26" s="75"/>
      <c r="I26" s="89"/>
      <c r="J26" s="75"/>
      <c r="K26" s="91"/>
      <c r="L26" s="91"/>
      <c r="M26" s="87"/>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185</v>
      </c>
      <c r="E28" s="89"/>
      <c r="F28" s="75"/>
      <c r="G28" s="75"/>
      <c r="H28" s="75"/>
      <c r="I28" s="89"/>
      <c r="J28" s="75"/>
      <c r="K28" s="87" t="s">
        <v>189</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c r="C30" s="89"/>
      <c r="D30" s="75"/>
      <c r="E30" s="89"/>
      <c r="F30" s="75"/>
      <c r="G30" s="75"/>
      <c r="H30" s="75"/>
      <c r="I30" s="89"/>
      <c r="J30" s="75"/>
      <c r="K30" s="75"/>
      <c r="L30" s="91"/>
      <c r="M30" s="80"/>
      <c r="N30" s="82"/>
      <c r="O30" s="199"/>
      <c r="P30" s="199"/>
    </row>
    <row r="31" spans="1:16" ht="31.95" customHeight="1" thickTop="1" thickBot="1" x14ac:dyDescent="0.65">
      <c r="A31" s="83"/>
      <c r="B31" s="84"/>
      <c r="C31" s="89"/>
      <c r="D31" s="91"/>
      <c r="E31" s="89"/>
      <c r="F31" s="75"/>
      <c r="G31" s="75"/>
      <c r="H31" s="75"/>
      <c r="I31" s="89"/>
      <c r="J31" s="75"/>
      <c r="K31" s="75"/>
      <c r="L31" s="91"/>
      <c r="M31" s="82"/>
      <c r="N31" s="87"/>
    </row>
    <row r="32" spans="1:16" ht="31.95" customHeight="1" thickTop="1" thickBot="1" x14ac:dyDescent="0.65">
      <c r="A32" s="88"/>
      <c r="B32" s="94"/>
      <c r="C32" s="104" t="s">
        <v>185</v>
      </c>
      <c r="D32" s="91"/>
      <c r="E32" s="89"/>
      <c r="F32" s="75"/>
      <c r="G32" s="75"/>
      <c r="H32" s="75"/>
      <c r="I32" s="89"/>
      <c r="J32" s="75"/>
      <c r="K32" s="75"/>
      <c r="L32" s="87" t="s">
        <v>189</v>
      </c>
      <c r="M32" s="91"/>
      <c r="N32" s="88"/>
    </row>
    <row r="33" spans="1:16" ht="31.95" customHeight="1" thickTop="1" thickBot="1" x14ac:dyDescent="0.65">
      <c r="A33" s="80"/>
      <c r="B33" s="89"/>
      <c r="C33" s="88"/>
      <c r="D33" s="75"/>
      <c r="E33" s="89"/>
      <c r="F33" s="75"/>
      <c r="G33" s="75"/>
      <c r="H33" s="75"/>
      <c r="I33" s="89"/>
      <c r="J33" s="75"/>
      <c r="K33" s="75"/>
      <c r="L33" s="88"/>
      <c r="M33" s="91"/>
      <c r="N33" s="80"/>
    </row>
    <row r="34" spans="1:16" ht="31.95" customHeight="1" thickTop="1" thickBot="1" x14ac:dyDescent="0.65">
      <c r="A34" s="81"/>
      <c r="B34" s="83"/>
      <c r="C34" s="75"/>
      <c r="D34" s="75"/>
      <c r="E34" s="89"/>
      <c r="F34" s="75"/>
      <c r="G34" s="75"/>
      <c r="H34" s="75"/>
      <c r="I34" s="89"/>
      <c r="J34" s="75"/>
      <c r="K34" s="75"/>
      <c r="L34" s="75"/>
      <c r="M34" s="87"/>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thickBot="1" x14ac:dyDescent="0.65">
      <c r="A38" s="81"/>
      <c r="B38" s="80"/>
      <c r="C38" s="75"/>
      <c r="D38" s="75"/>
      <c r="E38" s="89"/>
      <c r="F38" s="75"/>
      <c r="G38" s="75"/>
      <c r="H38" s="75"/>
      <c r="I38" s="89"/>
      <c r="J38" s="75"/>
      <c r="K38" s="75"/>
      <c r="L38" s="75"/>
      <c r="M38" s="80"/>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t="s">
        <v>161</v>
      </c>
      <c r="D40" s="75"/>
      <c r="E40" s="89"/>
      <c r="F40" s="75"/>
      <c r="G40" s="75"/>
      <c r="H40" s="75"/>
      <c r="I40" s="89"/>
      <c r="J40" s="75"/>
      <c r="K40" s="75"/>
      <c r="L40" s="80" t="s">
        <v>190</v>
      </c>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c r="C42" s="89"/>
      <c r="D42" s="75"/>
      <c r="E42" s="89"/>
      <c r="F42" s="75"/>
      <c r="G42" s="198"/>
      <c r="H42" s="198"/>
      <c r="I42" s="89"/>
      <c r="J42" s="75"/>
      <c r="K42" s="75"/>
      <c r="L42" s="91"/>
      <c r="M42" s="87"/>
      <c r="N42" s="82"/>
      <c r="O42" s="199"/>
      <c r="P42" s="199"/>
    </row>
    <row r="43" spans="1:16" ht="31.95" customHeight="1" thickTop="1" thickBot="1" x14ac:dyDescent="0.65">
      <c r="A43" s="83"/>
      <c r="B43" s="92"/>
      <c r="C43" s="89"/>
      <c r="D43" s="182"/>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572</v>
      </c>
      <c r="E45" s="89"/>
      <c r="F45" s="75"/>
      <c r="G45" s="75"/>
      <c r="H45" s="75"/>
      <c r="I45" s="89"/>
      <c r="J45" s="75"/>
      <c r="K45" s="80" t="s">
        <v>191</v>
      </c>
      <c r="L45" s="91"/>
      <c r="M45" s="75"/>
      <c r="N45" s="80"/>
    </row>
    <row r="46" spans="1:16" ht="31.95" customHeight="1" thickTop="1" thickBot="1" x14ac:dyDescent="0.65">
      <c r="A46" s="81"/>
      <c r="B46" s="80"/>
      <c r="C46" s="89"/>
      <c r="D46" s="81"/>
      <c r="E46" s="89"/>
      <c r="F46" s="75"/>
      <c r="G46" s="75"/>
      <c r="H46" s="75"/>
      <c r="I46" s="89"/>
      <c r="J46" s="75"/>
      <c r="K46" s="82"/>
      <c r="L46" s="91"/>
      <c r="M46" s="102"/>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t="s">
        <v>572</v>
      </c>
      <c r="D48" s="89"/>
      <c r="E48" s="89"/>
      <c r="F48" s="75"/>
      <c r="G48" s="198"/>
      <c r="H48" s="198"/>
      <c r="I48" s="89"/>
      <c r="J48" s="75"/>
      <c r="K48" s="91"/>
      <c r="L48" s="87" t="s">
        <v>191</v>
      </c>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c r="C50" s="75"/>
      <c r="D50" s="89"/>
      <c r="E50" s="89"/>
      <c r="F50" s="75"/>
      <c r="G50" s="75"/>
      <c r="H50" s="75"/>
      <c r="I50" s="89"/>
      <c r="J50" s="75"/>
      <c r="K50" s="91"/>
      <c r="L50" s="75"/>
      <c r="M50" s="87"/>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187</v>
      </c>
      <c r="F53" s="75"/>
      <c r="G53" s="75"/>
      <c r="H53" s="75"/>
      <c r="I53" s="75"/>
      <c r="J53" s="87"/>
      <c r="K53" s="91"/>
      <c r="L53" s="75"/>
      <c r="M53" s="75"/>
      <c r="N53" s="80"/>
    </row>
    <row r="54" spans="1:14" ht="31.95" customHeight="1" thickTop="1" thickBot="1" x14ac:dyDescent="0.65">
      <c r="A54" s="81"/>
      <c r="B54" s="80"/>
      <c r="C54" s="75"/>
      <c r="D54" s="89"/>
      <c r="E54" s="88"/>
      <c r="F54" s="75"/>
      <c r="G54" s="75"/>
      <c r="H54" s="75"/>
      <c r="I54" s="75"/>
      <c r="J54" s="75"/>
      <c r="K54" s="91"/>
      <c r="L54" s="75"/>
      <c r="M54" s="80"/>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t="s">
        <v>186</v>
      </c>
      <c r="D56" s="89"/>
      <c r="E56" s="75"/>
      <c r="F56" s="75"/>
      <c r="G56" s="75"/>
      <c r="H56" s="75"/>
      <c r="I56" s="75"/>
      <c r="J56" s="75"/>
      <c r="K56" s="91"/>
      <c r="L56" s="80" t="s">
        <v>192</v>
      </c>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c r="C58" s="89"/>
      <c r="D58" s="89"/>
      <c r="E58" s="75"/>
      <c r="F58" s="75"/>
      <c r="G58" s="75"/>
      <c r="H58" s="75"/>
      <c r="I58" s="75"/>
      <c r="J58" s="75"/>
      <c r="K58" s="91"/>
      <c r="L58" s="91"/>
      <c r="M58" s="87"/>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187</v>
      </c>
      <c r="E61" s="75"/>
      <c r="F61" s="75"/>
      <c r="G61" s="75"/>
      <c r="H61" s="75"/>
      <c r="I61" s="75"/>
      <c r="J61" s="75"/>
      <c r="K61" s="87" t="s">
        <v>192</v>
      </c>
      <c r="L61" s="91"/>
      <c r="M61" s="75"/>
      <c r="N61" s="80"/>
    </row>
    <row r="62" spans="1:14" ht="31.95" customHeight="1" thickTop="1" thickBot="1" x14ac:dyDescent="0.65">
      <c r="A62" s="81"/>
      <c r="B62" s="80"/>
      <c r="C62" s="89"/>
      <c r="D62" s="88"/>
      <c r="E62" s="75"/>
      <c r="F62" s="75"/>
      <c r="G62" s="75"/>
      <c r="H62" s="75"/>
      <c r="I62" s="75"/>
      <c r="J62" s="75"/>
      <c r="K62" s="88"/>
      <c r="L62" s="91"/>
      <c r="M62" s="80"/>
      <c r="N62" s="82"/>
    </row>
    <row r="63" spans="1:14" ht="31.95" customHeight="1" thickTop="1" thickBot="1" x14ac:dyDescent="0.65">
      <c r="A63" s="83"/>
      <c r="B63" s="84"/>
      <c r="C63" s="89"/>
      <c r="D63" s="75"/>
      <c r="E63" s="75"/>
      <c r="F63" s="75"/>
      <c r="G63" s="75"/>
      <c r="H63" s="75"/>
      <c r="I63" s="75"/>
      <c r="J63" s="75"/>
      <c r="K63" s="182"/>
      <c r="L63" s="91"/>
      <c r="M63" s="82"/>
      <c r="N63" s="87"/>
    </row>
    <row r="64" spans="1:14" ht="31.95" customHeight="1" thickTop="1" thickBot="1" x14ac:dyDescent="0.65">
      <c r="A64" s="92"/>
      <c r="B64" s="89"/>
      <c r="C64" s="83" t="s">
        <v>187</v>
      </c>
      <c r="D64" s="75"/>
      <c r="E64" s="75"/>
      <c r="F64" s="75"/>
      <c r="G64" s="75"/>
      <c r="H64" s="75"/>
      <c r="I64" s="75"/>
      <c r="J64" s="75"/>
      <c r="K64" s="75"/>
      <c r="L64" s="105" t="s">
        <v>122</v>
      </c>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c r="C66" s="75"/>
      <c r="D66" s="75"/>
      <c r="E66" s="75"/>
      <c r="F66" s="75"/>
      <c r="G66" s="75"/>
      <c r="H66" s="75"/>
      <c r="I66" s="75"/>
      <c r="J66" s="75"/>
      <c r="K66" s="75"/>
      <c r="L66" s="75"/>
      <c r="M66" s="87"/>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rgb="FFFFC000"/>
    <pageSetUpPr fitToPage="1"/>
  </sheetPr>
  <dimension ref="A1:P78"/>
  <sheetViews>
    <sheetView tabSelected="1" topLeftCell="D20" zoomScale="40" zoomScaleNormal="40" workbookViewId="0">
      <selection activeCell="Q44" sqref="Q44:R44"/>
    </sheetView>
  </sheetViews>
  <sheetFormatPr defaultColWidth="9.109375" defaultRowHeight="33" x14ac:dyDescent="0.6"/>
  <cols>
    <col min="1" max="1" width="43.33203125" style="77" hidden="1" customWidth="1"/>
    <col min="2" max="3" width="43.33203125" style="76" hidden="1" customWidth="1"/>
    <col min="4" max="4" width="47.5546875" style="76" customWidth="1"/>
    <col min="5" max="5" width="47.33203125" style="76" customWidth="1"/>
    <col min="6" max="6" width="9.109375" style="76" customWidth="1"/>
    <col min="7" max="7" width="27.77734375" style="76" customWidth="1"/>
    <col min="8" max="8" width="26.6640625" style="76" customWidth="1"/>
    <col min="9" max="9" width="9.109375" style="76" customWidth="1"/>
    <col min="10" max="10" width="52.5546875" style="76" customWidth="1"/>
    <col min="11" max="11" width="46.44140625" style="76" customWidth="1"/>
    <col min="12" max="13" width="43.33203125" style="76" hidden="1"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75" t="s">
        <v>1</v>
      </c>
      <c r="C1" s="75" t="s">
        <v>2</v>
      </c>
      <c r="D1" s="138" t="s">
        <v>3</v>
      </c>
      <c r="E1" s="138" t="s">
        <v>4</v>
      </c>
      <c r="F1" s="139"/>
      <c r="G1" s="201" t="s">
        <v>5</v>
      </c>
      <c r="H1" s="201"/>
      <c r="I1" s="139"/>
      <c r="J1" s="138" t="s">
        <v>4</v>
      </c>
      <c r="K1" s="138" t="s">
        <v>3</v>
      </c>
      <c r="L1" s="75" t="s">
        <v>2</v>
      </c>
      <c r="M1" s="75" t="s">
        <v>1</v>
      </c>
      <c r="N1" s="75" t="s">
        <v>0</v>
      </c>
      <c r="O1" s="199" t="s">
        <v>6</v>
      </c>
      <c r="P1" s="202"/>
    </row>
    <row r="2" spans="1:16" ht="31.95" customHeight="1" x14ac:dyDescent="0.6">
      <c r="A2" s="78"/>
      <c r="B2" s="78"/>
      <c r="C2" s="78"/>
      <c r="D2" s="140">
        <v>45075</v>
      </c>
      <c r="E2" s="140">
        <v>45263</v>
      </c>
      <c r="F2" s="140"/>
      <c r="G2" s="203">
        <v>45291</v>
      </c>
      <c r="H2" s="203"/>
      <c r="I2" s="139"/>
      <c r="J2" s="140">
        <f>E2</f>
        <v>45263</v>
      </c>
      <c r="K2" s="140">
        <f>D2</f>
        <v>45075</v>
      </c>
      <c r="L2" s="78">
        <f>C2</f>
        <v>0</v>
      </c>
      <c r="M2" s="78">
        <f>B2</f>
        <v>0</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0" t="s">
        <v>37</v>
      </c>
      <c r="F4" s="200"/>
      <c r="G4" s="200"/>
      <c r="H4" s="200"/>
      <c r="I4" s="200"/>
      <c r="J4" s="200"/>
    </row>
    <row r="5" spans="1:16" ht="31.95" customHeight="1" thickBot="1" x14ac:dyDescent="0.65">
      <c r="A5" s="80"/>
      <c r="B5" s="75"/>
      <c r="C5" s="75"/>
      <c r="D5" s="75"/>
      <c r="E5" s="200" t="s">
        <v>214</v>
      </c>
      <c r="F5" s="200"/>
      <c r="G5" s="200"/>
      <c r="H5" s="200"/>
      <c r="I5" s="200"/>
      <c r="J5" s="200"/>
      <c r="K5" s="75"/>
      <c r="L5" s="75"/>
      <c r="M5" s="75"/>
      <c r="N5" s="80"/>
    </row>
    <row r="6" spans="1:16" ht="31.95" customHeight="1" thickTop="1" thickBot="1" x14ac:dyDescent="0.65">
      <c r="A6" s="81"/>
      <c r="B6" s="80"/>
      <c r="C6" s="75"/>
      <c r="D6" s="75"/>
      <c r="E6" s="75"/>
      <c r="F6" s="75"/>
      <c r="G6" s="75"/>
      <c r="H6" s="75"/>
      <c r="I6" s="75"/>
      <c r="J6" s="75"/>
      <c r="K6" s="75"/>
      <c r="L6" s="75"/>
      <c r="M6" s="80"/>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c r="D8" s="75"/>
      <c r="E8" s="86"/>
      <c r="F8" s="86"/>
      <c r="G8" s="86"/>
      <c r="H8" s="86"/>
      <c r="I8" s="86"/>
      <c r="J8" s="86"/>
      <c r="K8" s="75"/>
      <c r="L8" s="80"/>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c r="C10" s="89"/>
      <c r="D10" s="75"/>
      <c r="E10" s="75"/>
      <c r="F10" s="75"/>
      <c r="G10" s="75"/>
      <c r="H10" s="75"/>
      <c r="I10" s="75"/>
      <c r="J10" s="75"/>
      <c r="K10" s="75"/>
      <c r="L10" s="91"/>
      <c r="M10" s="87"/>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608</v>
      </c>
      <c r="E12" s="75"/>
      <c r="F12" s="75"/>
      <c r="G12" s="75"/>
      <c r="H12" s="75"/>
      <c r="I12" s="75"/>
      <c r="J12" s="75"/>
      <c r="K12" s="80" t="s">
        <v>162</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c r="C14" s="89"/>
      <c r="D14" s="89"/>
      <c r="E14" s="75"/>
      <c r="F14" s="75"/>
      <c r="G14" s="75"/>
      <c r="H14" s="75"/>
      <c r="I14" s="75"/>
      <c r="J14" s="75"/>
      <c r="K14" s="91"/>
      <c r="L14" s="91"/>
      <c r="M14" s="80"/>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c r="D16" s="89"/>
      <c r="E16" s="75"/>
      <c r="F16" s="75"/>
      <c r="G16" s="75"/>
      <c r="H16" s="75"/>
      <c r="I16" s="75"/>
      <c r="J16" s="75"/>
      <c r="K16" s="91"/>
      <c r="L16" s="87"/>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c r="C18" s="75"/>
      <c r="D18" s="89"/>
      <c r="E18" s="75"/>
      <c r="F18" s="75"/>
      <c r="G18" s="75"/>
      <c r="H18" s="75"/>
      <c r="I18" s="75"/>
      <c r="J18" s="75"/>
      <c r="K18" s="91"/>
      <c r="L18" s="75"/>
      <c r="M18" s="87"/>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t="s">
        <v>608</v>
      </c>
      <c r="F21" s="75"/>
      <c r="G21" s="75"/>
      <c r="H21" s="75"/>
      <c r="I21" s="75"/>
      <c r="J21" s="80" t="s">
        <v>132</v>
      </c>
      <c r="K21" s="91"/>
      <c r="L21" s="75"/>
      <c r="M21" s="75"/>
      <c r="N21" s="80"/>
    </row>
    <row r="22" spans="1:16" ht="31.95" customHeight="1" thickTop="1" thickBot="1" x14ac:dyDescent="0.65">
      <c r="A22" s="81"/>
      <c r="B22" s="80"/>
      <c r="C22" s="75"/>
      <c r="D22" s="89"/>
      <c r="E22" s="81"/>
      <c r="F22" s="75"/>
      <c r="G22" s="75"/>
      <c r="H22" s="75"/>
      <c r="I22" s="89"/>
      <c r="J22" s="82"/>
      <c r="K22" s="91"/>
      <c r="L22" s="75"/>
      <c r="M22" s="80"/>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c r="D24" s="89"/>
      <c r="E24" s="89"/>
      <c r="F24" s="75"/>
      <c r="G24" s="75"/>
      <c r="H24" s="75"/>
      <c r="I24" s="89"/>
      <c r="J24" s="75"/>
      <c r="K24" s="91"/>
      <c r="L24" s="97"/>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c r="C26" s="89"/>
      <c r="D26" s="89"/>
      <c r="E26" s="89"/>
      <c r="F26" s="75"/>
      <c r="G26" s="75"/>
      <c r="H26" s="75"/>
      <c r="I26" s="89"/>
      <c r="J26" s="75"/>
      <c r="K26" s="91"/>
      <c r="L26" s="91"/>
      <c r="M26" s="87"/>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161</v>
      </c>
      <c r="E28" s="89"/>
      <c r="F28" s="75"/>
      <c r="G28" s="75"/>
      <c r="H28" s="75"/>
      <c r="I28" s="89"/>
      <c r="J28" s="75"/>
      <c r="K28" s="87" t="s">
        <v>132</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c r="C30" s="89"/>
      <c r="D30" s="75"/>
      <c r="E30" s="89"/>
      <c r="F30" s="75"/>
      <c r="G30" s="75"/>
      <c r="H30" s="75"/>
      <c r="I30" s="89"/>
      <c r="J30" s="75"/>
      <c r="K30" s="75"/>
      <c r="L30" s="91"/>
      <c r="M30" s="80"/>
      <c r="N30" s="82"/>
      <c r="O30" s="199"/>
      <c r="P30" s="199"/>
    </row>
    <row r="31" spans="1:16" ht="31.95" customHeight="1" thickTop="1" thickBot="1" x14ac:dyDescent="0.65">
      <c r="A31" s="83"/>
      <c r="B31" s="84"/>
      <c r="C31" s="89"/>
      <c r="D31" s="75"/>
      <c r="E31" s="89"/>
      <c r="F31" s="75"/>
      <c r="G31" s="75"/>
      <c r="H31" s="75"/>
      <c r="I31" s="89"/>
      <c r="J31" s="75"/>
      <c r="K31" s="75"/>
      <c r="L31" s="91"/>
      <c r="M31" s="82"/>
      <c r="N31" s="87"/>
    </row>
    <row r="32" spans="1:16" ht="31.95" customHeight="1" thickTop="1" thickBot="1" x14ac:dyDescent="0.65">
      <c r="A32" s="88"/>
      <c r="B32" s="94"/>
      <c r="C32" s="83"/>
      <c r="D32" s="75"/>
      <c r="E32" s="89"/>
      <c r="F32" s="75"/>
      <c r="G32" s="75"/>
      <c r="H32" s="75"/>
      <c r="I32" s="89"/>
      <c r="J32" s="75"/>
      <c r="K32" s="75"/>
      <c r="L32" s="87"/>
      <c r="M32" s="91"/>
      <c r="N32" s="88"/>
    </row>
    <row r="33" spans="1:16" ht="31.95" customHeight="1" thickTop="1" thickBot="1" x14ac:dyDescent="0.65">
      <c r="A33" s="80"/>
      <c r="B33" s="89"/>
      <c r="C33" s="92"/>
      <c r="D33" s="75"/>
      <c r="E33" s="89"/>
      <c r="F33" s="75"/>
      <c r="G33" s="75"/>
      <c r="H33" s="75"/>
      <c r="I33" s="89"/>
      <c r="J33" s="75"/>
      <c r="K33" s="75"/>
      <c r="L33" s="88"/>
      <c r="M33" s="91"/>
      <c r="N33" s="80"/>
    </row>
    <row r="34" spans="1:16" ht="31.95" customHeight="1" thickTop="1" thickBot="1" x14ac:dyDescent="0.65">
      <c r="A34" s="81"/>
      <c r="B34" s="83"/>
      <c r="C34" s="75"/>
      <c r="D34" s="75"/>
      <c r="E34" s="89"/>
      <c r="F34" s="75"/>
      <c r="G34" s="75"/>
      <c r="H34" s="75"/>
      <c r="I34" s="89"/>
      <c r="J34" s="75"/>
      <c r="K34" s="75"/>
      <c r="L34" s="75"/>
      <c r="M34" s="87"/>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thickBot="1" x14ac:dyDescent="0.65">
      <c r="A38" s="81"/>
      <c r="B38" s="80"/>
      <c r="C38" s="75"/>
      <c r="D38" s="75"/>
      <c r="E38" s="89"/>
      <c r="F38" s="75"/>
      <c r="G38" s="75"/>
      <c r="H38" s="75"/>
      <c r="I38" s="89"/>
      <c r="J38" s="75"/>
      <c r="K38" s="75"/>
      <c r="L38" s="75"/>
      <c r="M38" s="80"/>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c r="D40" s="75"/>
      <c r="E40" s="89"/>
      <c r="F40" s="75"/>
      <c r="G40" s="75"/>
      <c r="H40" s="75"/>
      <c r="I40" s="89"/>
      <c r="J40" s="75"/>
      <c r="K40" s="75"/>
      <c r="L40" s="80"/>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c r="C42" s="89"/>
      <c r="D42" s="75"/>
      <c r="E42" s="89"/>
      <c r="F42" s="75"/>
      <c r="G42" s="198"/>
      <c r="H42" s="198"/>
      <c r="I42" s="89"/>
      <c r="J42" s="75"/>
      <c r="K42" s="75"/>
      <c r="L42" s="91"/>
      <c r="M42" s="87"/>
      <c r="N42" s="82"/>
      <c r="O42" s="199"/>
      <c r="P42" s="199"/>
    </row>
    <row r="43" spans="1:16" ht="31.95" customHeight="1" thickTop="1" thickBot="1" x14ac:dyDescent="0.65">
      <c r="A43" s="83"/>
      <c r="B43" s="92"/>
      <c r="C43" s="89"/>
      <c r="D43" s="75"/>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151</v>
      </c>
      <c r="E45" s="89"/>
      <c r="F45" s="75"/>
      <c r="G45" s="75"/>
      <c r="H45" s="75"/>
      <c r="I45" s="89"/>
      <c r="J45" s="75"/>
      <c r="K45" s="80" t="s">
        <v>181</v>
      </c>
      <c r="L45" s="91"/>
      <c r="M45" s="75"/>
      <c r="N45" s="80"/>
    </row>
    <row r="46" spans="1:16" ht="31.95" customHeight="1" thickTop="1" thickBot="1" x14ac:dyDescent="0.65">
      <c r="A46" s="81"/>
      <c r="B46" s="80"/>
      <c r="C46" s="89"/>
      <c r="D46" s="81"/>
      <c r="E46" s="89"/>
      <c r="F46" s="75"/>
      <c r="G46" s="75"/>
      <c r="H46" s="75"/>
      <c r="I46" s="89"/>
      <c r="J46" s="75"/>
      <c r="K46" s="82"/>
      <c r="L46" s="91"/>
      <c r="M46" s="102"/>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c r="D48" s="89"/>
      <c r="E48" s="89"/>
      <c r="F48" s="75"/>
      <c r="G48" s="198"/>
      <c r="H48" s="198"/>
      <c r="I48" s="89"/>
      <c r="J48" s="75"/>
      <c r="K48" s="91"/>
      <c r="L48" s="87"/>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c r="C50" s="75"/>
      <c r="D50" s="89"/>
      <c r="E50" s="89"/>
      <c r="F50" s="75"/>
      <c r="G50" s="75"/>
      <c r="H50" s="75"/>
      <c r="I50" s="89"/>
      <c r="J50" s="75"/>
      <c r="K50" s="91"/>
      <c r="L50" s="75"/>
      <c r="M50" s="87"/>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151</v>
      </c>
      <c r="F53" s="75"/>
      <c r="G53" s="75"/>
      <c r="H53" s="75"/>
      <c r="I53" s="75"/>
      <c r="J53" s="87" t="s">
        <v>182</v>
      </c>
      <c r="K53" s="91"/>
      <c r="L53" s="75"/>
      <c r="M53" s="75"/>
      <c r="N53" s="80"/>
    </row>
    <row r="54" spans="1:14" ht="31.95" customHeight="1" thickTop="1" thickBot="1" x14ac:dyDescent="0.65">
      <c r="A54" s="81"/>
      <c r="B54" s="80"/>
      <c r="C54" s="75"/>
      <c r="D54" s="89"/>
      <c r="E54" s="88"/>
      <c r="F54" s="75"/>
      <c r="G54" s="75"/>
      <c r="H54" s="75"/>
      <c r="I54" s="75"/>
      <c r="J54" s="75"/>
      <c r="K54" s="91"/>
      <c r="L54" s="75"/>
      <c r="M54" s="80"/>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c r="D56" s="89"/>
      <c r="E56" s="75"/>
      <c r="F56" s="75"/>
      <c r="G56" s="75"/>
      <c r="H56" s="75"/>
      <c r="I56" s="75"/>
      <c r="J56" s="75"/>
      <c r="K56" s="91"/>
      <c r="L56" s="80"/>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c r="C58" s="89"/>
      <c r="D58" s="89"/>
      <c r="E58" s="75"/>
      <c r="F58" s="75"/>
      <c r="G58" s="75"/>
      <c r="H58" s="75"/>
      <c r="I58" s="75"/>
      <c r="J58" s="75"/>
      <c r="K58" s="91"/>
      <c r="L58" s="91"/>
      <c r="M58" s="87"/>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158</v>
      </c>
      <c r="E61" s="75"/>
      <c r="F61" s="75"/>
      <c r="G61" s="75"/>
      <c r="H61" s="75"/>
      <c r="I61" s="75"/>
      <c r="J61" s="75"/>
      <c r="K61" s="87" t="s">
        <v>182</v>
      </c>
      <c r="L61" s="91"/>
      <c r="M61" s="75"/>
      <c r="N61" s="80"/>
    </row>
    <row r="62" spans="1:14" ht="31.95" customHeight="1" thickTop="1" thickBot="1" x14ac:dyDescent="0.65">
      <c r="A62" s="81"/>
      <c r="B62" s="80"/>
      <c r="C62" s="89"/>
      <c r="D62" s="88"/>
      <c r="E62" s="75"/>
      <c r="F62" s="75"/>
      <c r="G62" s="75"/>
      <c r="H62" s="75"/>
      <c r="I62" s="75"/>
      <c r="J62" s="75"/>
      <c r="K62" s="88"/>
      <c r="L62" s="91"/>
      <c r="M62" s="80"/>
      <c r="N62" s="82"/>
    </row>
    <row r="63" spans="1:14" ht="31.95" customHeight="1" thickTop="1" thickBot="1" x14ac:dyDescent="0.65">
      <c r="A63" s="83"/>
      <c r="B63" s="84"/>
      <c r="C63" s="89"/>
      <c r="D63" s="75"/>
      <c r="E63" s="75"/>
      <c r="F63" s="75"/>
      <c r="G63" s="75"/>
      <c r="H63" s="75"/>
      <c r="I63" s="75"/>
      <c r="J63" s="75"/>
      <c r="K63" s="75"/>
      <c r="L63" s="91"/>
      <c r="M63" s="82"/>
      <c r="N63" s="87"/>
    </row>
    <row r="64" spans="1:14" ht="31.95" customHeight="1" thickTop="1" thickBot="1" x14ac:dyDescent="0.65">
      <c r="A64" s="92"/>
      <c r="B64" s="89"/>
      <c r="C64" s="83"/>
      <c r="D64" s="75"/>
      <c r="E64" s="75"/>
      <c r="F64" s="75"/>
      <c r="G64" s="75"/>
      <c r="H64" s="75"/>
      <c r="I64" s="75"/>
      <c r="J64" s="75"/>
      <c r="K64" s="75"/>
      <c r="L64" s="105"/>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c r="C66" s="75"/>
      <c r="D66" s="75"/>
      <c r="E66" s="75"/>
      <c r="F66" s="75"/>
      <c r="G66" s="75"/>
      <c r="H66" s="75"/>
      <c r="I66" s="75"/>
      <c r="J66" s="75"/>
      <c r="K66" s="75"/>
      <c r="L66" s="75"/>
      <c r="M66" s="87"/>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rgb="FFFFC000"/>
    <pageSetUpPr fitToPage="1"/>
  </sheetPr>
  <dimension ref="A1:P78"/>
  <sheetViews>
    <sheetView topLeftCell="A32" zoomScale="40" zoomScaleNormal="40" workbookViewId="0">
      <selection activeCell="I64" sqref="I64"/>
    </sheetView>
  </sheetViews>
  <sheetFormatPr defaultColWidth="9.109375" defaultRowHeight="28.2" x14ac:dyDescent="0.5"/>
  <cols>
    <col min="1" max="1" width="43.33203125" style="109" customWidth="1"/>
    <col min="2" max="5" width="43.33203125" style="108" customWidth="1"/>
    <col min="6" max="6" width="9.109375" style="108" customWidth="1"/>
    <col min="7" max="8" width="24.6640625" style="108" customWidth="1"/>
    <col min="9" max="9" width="9.109375" style="108" customWidth="1"/>
    <col min="10" max="13" width="43.33203125" style="108" customWidth="1"/>
    <col min="14" max="14" width="43.33203125" style="109" customWidth="1"/>
    <col min="15" max="15" width="12.88671875" style="109" hidden="1" customWidth="1"/>
    <col min="16" max="16" width="11.44140625" style="109" hidden="1" customWidth="1"/>
    <col min="17" max="16384" width="9.109375" style="108"/>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207" t="s">
        <v>6</v>
      </c>
      <c r="P1" s="208"/>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9"/>
      <c r="P2" s="207"/>
    </row>
    <row r="3" spans="1:16" ht="31.95" customHeight="1" x14ac:dyDescent="0.6">
      <c r="A3" s="78"/>
      <c r="B3" s="78"/>
      <c r="C3" s="78"/>
      <c r="D3" s="78"/>
      <c r="E3" s="78"/>
      <c r="F3" s="78"/>
      <c r="G3" s="78"/>
      <c r="H3" s="78"/>
      <c r="I3" s="76"/>
      <c r="J3" s="78"/>
      <c r="K3" s="78"/>
      <c r="L3" s="78"/>
      <c r="M3" s="78"/>
      <c r="N3" s="78"/>
      <c r="O3" s="111"/>
    </row>
    <row r="4" spans="1:16" ht="39.6" customHeight="1" x14ac:dyDescent="0.6">
      <c r="A4" s="77"/>
      <c r="B4" s="76"/>
      <c r="C4" s="76"/>
      <c r="D4" s="200" t="s">
        <v>39</v>
      </c>
      <c r="E4" s="200"/>
      <c r="F4" s="200"/>
      <c r="G4" s="200"/>
      <c r="H4" s="200"/>
      <c r="I4" s="200"/>
      <c r="J4" s="200"/>
      <c r="K4" s="76"/>
      <c r="L4" s="76"/>
      <c r="M4" s="76"/>
      <c r="N4" s="77"/>
    </row>
    <row r="5" spans="1:16" ht="39.6" customHeight="1" x14ac:dyDescent="0.6">
      <c r="A5" s="77"/>
      <c r="B5" s="75"/>
      <c r="C5" s="75"/>
      <c r="D5" s="200" t="s">
        <v>212</v>
      </c>
      <c r="E5" s="200"/>
      <c r="F5" s="200"/>
      <c r="G5" s="200"/>
      <c r="H5" s="200"/>
      <c r="I5" s="200"/>
      <c r="J5" s="200"/>
      <c r="K5" s="75"/>
      <c r="L5" s="75"/>
      <c r="M5" s="75"/>
      <c r="N5" s="75"/>
    </row>
    <row r="6" spans="1:16" ht="31.95" customHeight="1" thickBot="1" x14ac:dyDescent="0.55000000000000004">
      <c r="B6" s="112" t="s">
        <v>116</v>
      </c>
      <c r="C6" s="107"/>
      <c r="D6" s="107"/>
      <c r="E6" s="107"/>
      <c r="F6" s="107"/>
      <c r="G6" s="107"/>
      <c r="H6" s="107"/>
      <c r="I6" s="107"/>
      <c r="J6" s="107"/>
      <c r="K6" s="107"/>
      <c r="L6" s="107"/>
      <c r="M6" s="112" t="s">
        <v>139</v>
      </c>
      <c r="N6" s="107"/>
    </row>
    <row r="7" spans="1:16" ht="31.95" customHeight="1" thickTop="1" x14ac:dyDescent="0.5">
      <c r="B7" s="113"/>
      <c r="C7" s="114"/>
      <c r="D7" s="107"/>
      <c r="E7" s="115"/>
      <c r="F7" s="115"/>
      <c r="G7" s="115"/>
      <c r="H7" s="115"/>
      <c r="I7" s="115"/>
      <c r="J7" s="115"/>
      <c r="K7" s="107"/>
      <c r="L7" s="107"/>
      <c r="M7" s="116"/>
      <c r="N7" s="107"/>
    </row>
    <row r="8" spans="1:16" ht="31.95" customHeight="1" thickBot="1" x14ac:dyDescent="0.55000000000000004">
      <c r="A8" s="107"/>
      <c r="B8" s="117"/>
      <c r="C8" s="118" t="s">
        <v>116</v>
      </c>
      <c r="D8" s="107"/>
      <c r="E8" s="115"/>
      <c r="F8" s="115"/>
      <c r="G8" s="115"/>
      <c r="H8" s="115"/>
      <c r="I8" s="115"/>
      <c r="J8" s="115"/>
      <c r="K8" s="107"/>
      <c r="L8" s="112" t="s">
        <v>140</v>
      </c>
      <c r="M8" s="119"/>
      <c r="N8" s="107"/>
      <c r="O8" s="207"/>
      <c r="P8" s="207"/>
    </row>
    <row r="9" spans="1:16" ht="31.95" customHeight="1" thickTop="1" thickBot="1" x14ac:dyDescent="0.55000000000000004">
      <c r="A9" s="112" t="s">
        <v>117</v>
      </c>
      <c r="B9" s="117"/>
      <c r="C9" s="120"/>
      <c r="D9" s="107"/>
      <c r="E9" s="115"/>
      <c r="F9" s="115"/>
      <c r="G9" s="115"/>
      <c r="H9" s="115"/>
      <c r="I9" s="115"/>
      <c r="J9" s="115"/>
      <c r="K9" s="107"/>
      <c r="L9" s="116"/>
      <c r="M9" s="119"/>
      <c r="N9" s="112" t="s">
        <v>140</v>
      </c>
    </row>
    <row r="10" spans="1:16" ht="31.95" customHeight="1" thickTop="1" thickBot="1" x14ac:dyDescent="0.55000000000000004">
      <c r="A10" s="120"/>
      <c r="B10" s="121" t="s">
        <v>118</v>
      </c>
      <c r="C10" s="117"/>
      <c r="D10" s="107"/>
      <c r="E10" s="107"/>
      <c r="F10" s="107"/>
      <c r="G10" s="107"/>
      <c r="H10" s="107"/>
      <c r="I10" s="107"/>
      <c r="J10" s="107"/>
      <c r="K10" s="107"/>
      <c r="L10" s="119"/>
      <c r="M10" s="122" t="s">
        <v>140</v>
      </c>
      <c r="N10" s="116"/>
      <c r="O10" s="207"/>
      <c r="P10" s="207"/>
    </row>
    <row r="11" spans="1:16" ht="31.95" customHeight="1" thickTop="1" thickBot="1" x14ac:dyDescent="0.55000000000000004">
      <c r="A11" s="121" t="s">
        <v>118</v>
      </c>
      <c r="B11" s="123"/>
      <c r="C11" s="117"/>
      <c r="D11" s="107"/>
      <c r="E11" s="107"/>
      <c r="F11" s="107"/>
      <c r="G11" s="107"/>
      <c r="H11" s="107"/>
      <c r="I11" s="107"/>
      <c r="J11" s="107"/>
      <c r="K11" s="107"/>
      <c r="L11" s="119"/>
      <c r="M11" s="124"/>
      <c r="N11" s="122" t="s">
        <v>141</v>
      </c>
    </row>
    <row r="12" spans="1:16" ht="31.95" customHeight="1" thickTop="1" thickBot="1" x14ac:dyDescent="0.55000000000000004">
      <c r="A12" s="18"/>
      <c r="B12" s="114"/>
      <c r="C12" s="117"/>
      <c r="D12" s="118" t="s">
        <v>120</v>
      </c>
      <c r="E12" s="107"/>
      <c r="F12" s="107"/>
      <c r="G12" s="107"/>
      <c r="H12" s="107"/>
      <c r="I12" s="107"/>
      <c r="J12" s="107"/>
      <c r="K12" s="112" t="s">
        <v>144</v>
      </c>
      <c r="L12" s="119"/>
      <c r="M12" s="107"/>
      <c r="N12" s="18"/>
    </row>
    <row r="13" spans="1:16" ht="31.95" customHeight="1" thickTop="1" x14ac:dyDescent="0.5">
      <c r="A13" s="107"/>
      <c r="B13" s="107"/>
      <c r="C13" s="117"/>
      <c r="D13" s="120"/>
      <c r="E13" s="107"/>
      <c r="F13" s="107"/>
      <c r="G13" s="107"/>
      <c r="H13" s="107"/>
      <c r="I13" s="107"/>
      <c r="J13" s="107"/>
      <c r="K13" s="116"/>
      <c r="L13" s="119"/>
      <c r="M13" s="107"/>
      <c r="N13" s="107"/>
    </row>
    <row r="14" spans="1:16" ht="31.95" customHeight="1" thickBot="1" x14ac:dyDescent="0.55000000000000004">
      <c r="A14" s="107"/>
      <c r="B14" s="112" t="s">
        <v>119</v>
      </c>
      <c r="C14" s="117"/>
      <c r="D14" s="117"/>
      <c r="E14" s="107"/>
      <c r="F14" s="107"/>
      <c r="G14" s="107"/>
      <c r="H14" s="107"/>
      <c r="I14" s="107"/>
      <c r="J14" s="107"/>
      <c r="K14" s="119"/>
      <c r="L14" s="119"/>
      <c r="M14" s="112" t="s">
        <v>142</v>
      </c>
      <c r="N14" s="107"/>
    </row>
    <row r="15" spans="1:16" ht="31.95" customHeight="1" thickTop="1" x14ac:dyDescent="0.5">
      <c r="A15" s="107"/>
      <c r="B15" s="113"/>
      <c r="C15" s="117"/>
      <c r="D15" s="117"/>
      <c r="E15" s="107"/>
      <c r="F15" s="107"/>
      <c r="G15" s="107"/>
      <c r="H15" s="107"/>
      <c r="I15" s="107"/>
      <c r="J15" s="107"/>
      <c r="K15" s="119"/>
      <c r="L15" s="119"/>
      <c r="M15" s="116"/>
      <c r="N15" s="107"/>
    </row>
    <row r="16" spans="1:16" ht="31.95" customHeight="1" thickBot="1" x14ac:dyDescent="0.55000000000000004">
      <c r="A16" s="107"/>
      <c r="B16" s="125"/>
      <c r="C16" s="121" t="s">
        <v>120</v>
      </c>
      <c r="D16" s="117"/>
      <c r="E16" s="107"/>
      <c r="F16" s="107"/>
      <c r="G16" s="107"/>
      <c r="H16" s="107"/>
      <c r="I16" s="107"/>
      <c r="J16" s="107"/>
      <c r="K16" s="119"/>
      <c r="L16" s="122" t="s">
        <v>144</v>
      </c>
      <c r="M16" s="119"/>
      <c r="N16" s="107"/>
    </row>
    <row r="17" spans="1:16" ht="31.95" customHeight="1" thickTop="1" thickBot="1" x14ac:dyDescent="0.55000000000000004">
      <c r="A17" s="112" t="s">
        <v>120</v>
      </c>
      <c r="B17" s="117"/>
      <c r="C17" s="123"/>
      <c r="D17" s="117"/>
      <c r="E17" s="107"/>
      <c r="F17" s="107"/>
      <c r="G17" s="107"/>
      <c r="H17" s="107"/>
      <c r="I17" s="107"/>
      <c r="J17" s="107"/>
      <c r="K17" s="119"/>
      <c r="L17" s="18"/>
      <c r="M17" s="119"/>
      <c r="N17" s="112" t="s">
        <v>143</v>
      </c>
    </row>
    <row r="18" spans="1:16" ht="31.95" customHeight="1" thickTop="1" thickBot="1" x14ac:dyDescent="0.55000000000000004">
      <c r="A18" s="120"/>
      <c r="B18" s="121" t="s">
        <v>120</v>
      </c>
      <c r="C18" s="107"/>
      <c r="D18" s="117"/>
      <c r="E18" s="107"/>
      <c r="F18" s="107"/>
      <c r="G18" s="107"/>
      <c r="H18" s="107"/>
      <c r="I18" s="107"/>
      <c r="J18" s="107"/>
      <c r="K18" s="119"/>
      <c r="L18" s="107"/>
      <c r="M18" s="122" t="s">
        <v>144</v>
      </c>
      <c r="N18" s="116"/>
    </row>
    <row r="19" spans="1:16" ht="31.95" customHeight="1" thickTop="1" thickBot="1" x14ac:dyDescent="0.55000000000000004">
      <c r="A19" s="121" t="s">
        <v>121</v>
      </c>
      <c r="B19" s="123"/>
      <c r="C19" s="107"/>
      <c r="D19" s="117"/>
      <c r="E19" s="107"/>
      <c r="F19" s="107"/>
      <c r="G19" s="107"/>
      <c r="H19" s="107"/>
      <c r="I19" s="107"/>
      <c r="J19" s="107"/>
      <c r="K19" s="119"/>
      <c r="L19" s="107"/>
      <c r="M19" s="124"/>
      <c r="N19" s="122" t="s">
        <v>144</v>
      </c>
    </row>
    <row r="20" spans="1:16" ht="31.95" customHeight="1" thickTop="1" x14ac:dyDescent="0.5">
      <c r="A20" s="18"/>
      <c r="B20" s="114"/>
      <c r="C20" s="107"/>
      <c r="D20" s="117"/>
      <c r="E20" s="107"/>
      <c r="F20" s="107"/>
      <c r="G20" s="107"/>
      <c r="H20" s="107"/>
      <c r="I20" s="107"/>
      <c r="J20" s="107"/>
      <c r="K20" s="119"/>
      <c r="L20" s="107"/>
      <c r="M20" s="107"/>
      <c r="N20" s="18"/>
    </row>
    <row r="21" spans="1:16" ht="31.95" customHeight="1" thickBot="1" x14ac:dyDescent="0.55000000000000004">
      <c r="A21" s="107"/>
      <c r="B21" s="107"/>
      <c r="C21" s="107"/>
      <c r="D21" s="117"/>
      <c r="E21" s="118" t="s">
        <v>120</v>
      </c>
      <c r="F21" s="107"/>
      <c r="G21" s="107"/>
      <c r="H21" s="107"/>
      <c r="I21" s="107"/>
      <c r="J21" s="112" t="s">
        <v>147</v>
      </c>
      <c r="K21" s="119"/>
      <c r="L21" s="107"/>
      <c r="M21" s="107"/>
      <c r="N21" s="107"/>
    </row>
    <row r="22" spans="1:16" ht="31.95" customHeight="1" thickTop="1" thickBot="1" x14ac:dyDescent="0.55000000000000004">
      <c r="A22" s="107"/>
      <c r="B22" s="112" t="s">
        <v>122</v>
      </c>
      <c r="C22" s="107"/>
      <c r="D22" s="117"/>
      <c r="E22" s="120"/>
      <c r="F22" s="107"/>
      <c r="G22" s="107"/>
      <c r="H22" s="107"/>
      <c r="I22" s="117"/>
      <c r="J22" s="116"/>
      <c r="K22" s="119"/>
      <c r="L22" s="107"/>
      <c r="M22" s="112" t="s">
        <v>145</v>
      </c>
      <c r="N22" s="107"/>
    </row>
    <row r="23" spans="1:16" ht="31.95" customHeight="1" thickTop="1" x14ac:dyDescent="0.5">
      <c r="A23" s="107"/>
      <c r="B23" s="113"/>
      <c r="C23" s="107"/>
      <c r="D23" s="117"/>
      <c r="E23" s="117"/>
      <c r="F23" s="107"/>
      <c r="G23" s="107"/>
      <c r="H23" s="107"/>
      <c r="I23" s="117"/>
      <c r="J23" s="107"/>
      <c r="K23" s="119"/>
      <c r="L23" s="107"/>
      <c r="M23" s="126"/>
      <c r="N23" s="107"/>
    </row>
    <row r="24" spans="1:16" ht="31.95" customHeight="1" thickBot="1" x14ac:dyDescent="0.55000000000000004">
      <c r="A24" s="107"/>
      <c r="B24" s="125"/>
      <c r="C24" s="118" t="s">
        <v>122</v>
      </c>
      <c r="D24" s="117"/>
      <c r="E24" s="117"/>
      <c r="F24" s="107"/>
      <c r="G24" s="107"/>
      <c r="H24" s="107"/>
      <c r="I24" s="117"/>
      <c r="J24" s="107"/>
      <c r="K24" s="119"/>
      <c r="L24" s="127" t="s">
        <v>147</v>
      </c>
      <c r="M24" s="119"/>
      <c r="N24" s="107"/>
    </row>
    <row r="25" spans="1:16" ht="31.95" customHeight="1" thickTop="1" thickBot="1" x14ac:dyDescent="0.55000000000000004">
      <c r="A25" s="107"/>
      <c r="B25" s="117"/>
      <c r="C25" s="120"/>
      <c r="D25" s="117"/>
      <c r="E25" s="117"/>
      <c r="F25" s="107"/>
      <c r="G25" s="107"/>
      <c r="H25" s="107"/>
      <c r="I25" s="117"/>
      <c r="J25" s="107"/>
      <c r="K25" s="119"/>
      <c r="L25" s="116"/>
      <c r="M25" s="119"/>
      <c r="N25" s="112" t="s">
        <v>146</v>
      </c>
    </row>
    <row r="26" spans="1:16" ht="31.95" customHeight="1" thickTop="1" thickBot="1" x14ac:dyDescent="0.55000000000000004">
      <c r="A26" s="107"/>
      <c r="B26" s="121" t="s">
        <v>123</v>
      </c>
      <c r="C26" s="117"/>
      <c r="D26" s="117"/>
      <c r="E26" s="117"/>
      <c r="F26" s="107"/>
      <c r="G26" s="107"/>
      <c r="H26" s="107"/>
      <c r="I26" s="117"/>
      <c r="J26" s="107"/>
      <c r="K26" s="119"/>
      <c r="L26" s="119"/>
      <c r="M26" s="122" t="s">
        <v>147</v>
      </c>
      <c r="N26" s="116"/>
    </row>
    <row r="27" spans="1:16" ht="31.95" customHeight="1" thickTop="1" thickBot="1" x14ac:dyDescent="0.55000000000000004">
      <c r="A27" s="107"/>
      <c r="B27" s="123"/>
      <c r="C27" s="117"/>
      <c r="D27" s="117"/>
      <c r="E27" s="117"/>
      <c r="F27" s="107"/>
      <c r="G27" s="107"/>
      <c r="H27" s="107"/>
      <c r="I27" s="117"/>
      <c r="J27" s="107"/>
      <c r="K27" s="119"/>
      <c r="L27" s="119"/>
      <c r="M27" s="18"/>
      <c r="N27" s="122" t="s">
        <v>147</v>
      </c>
    </row>
    <row r="28" spans="1:16" ht="31.95" customHeight="1" thickTop="1" thickBot="1" x14ac:dyDescent="0.55000000000000004">
      <c r="A28" s="107"/>
      <c r="B28" s="107"/>
      <c r="C28" s="117"/>
      <c r="D28" s="121" t="s">
        <v>126</v>
      </c>
      <c r="E28" s="117"/>
      <c r="F28" s="107"/>
      <c r="G28" s="107"/>
      <c r="H28" s="107"/>
      <c r="I28" s="117"/>
      <c r="J28" s="107"/>
      <c r="K28" s="122" t="s">
        <v>147</v>
      </c>
      <c r="L28" s="119"/>
      <c r="M28" s="107"/>
      <c r="N28" s="18"/>
      <c r="O28" s="207"/>
      <c r="P28" s="207"/>
    </row>
    <row r="29" spans="1:16" ht="31.95" customHeight="1" thickTop="1" thickBot="1" x14ac:dyDescent="0.55000000000000004">
      <c r="A29" s="112" t="s">
        <v>124</v>
      </c>
      <c r="B29" s="107"/>
      <c r="C29" s="117"/>
      <c r="D29" s="18"/>
      <c r="E29" s="117"/>
      <c r="F29" s="107"/>
      <c r="G29" s="107"/>
      <c r="H29" s="107"/>
      <c r="I29" s="117"/>
      <c r="J29" s="107"/>
      <c r="K29" s="18"/>
      <c r="L29" s="119"/>
      <c r="M29" s="107"/>
      <c r="N29" s="107"/>
    </row>
    <row r="30" spans="1:16" ht="31.95" customHeight="1" thickTop="1" thickBot="1" x14ac:dyDescent="0.55000000000000004">
      <c r="A30" s="120"/>
      <c r="B30" s="112" t="s">
        <v>124</v>
      </c>
      <c r="C30" s="117"/>
      <c r="D30" s="107"/>
      <c r="E30" s="117"/>
      <c r="F30" s="107"/>
      <c r="G30" s="107"/>
      <c r="H30" s="107"/>
      <c r="I30" s="117"/>
      <c r="J30" s="107"/>
      <c r="K30" s="107"/>
      <c r="L30" s="119"/>
      <c r="M30" s="112" t="s">
        <v>148</v>
      </c>
      <c r="N30" s="107"/>
      <c r="O30" s="207"/>
      <c r="P30" s="207"/>
    </row>
    <row r="31" spans="1:16" ht="31.95" customHeight="1" thickTop="1" thickBot="1" x14ac:dyDescent="0.55000000000000004">
      <c r="A31" s="121" t="s">
        <v>125</v>
      </c>
      <c r="B31" s="113"/>
      <c r="C31" s="128"/>
      <c r="D31" s="119"/>
      <c r="E31" s="117"/>
      <c r="F31" s="107"/>
      <c r="G31" s="107"/>
      <c r="H31" s="107"/>
      <c r="I31" s="117"/>
      <c r="J31" s="107"/>
      <c r="K31" s="107"/>
      <c r="L31" s="119"/>
      <c r="M31" s="116"/>
      <c r="N31" s="107"/>
    </row>
    <row r="32" spans="1:16" ht="31.95" customHeight="1" thickTop="1" thickBot="1" x14ac:dyDescent="0.55000000000000004">
      <c r="A32" s="18"/>
      <c r="B32" s="125"/>
      <c r="C32" s="129" t="s">
        <v>126</v>
      </c>
      <c r="D32" s="119"/>
      <c r="E32" s="117"/>
      <c r="F32" s="107"/>
      <c r="G32" s="107"/>
      <c r="H32" s="107"/>
      <c r="I32" s="117"/>
      <c r="J32" s="107"/>
      <c r="K32" s="107"/>
      <c r="L32" s="122" t="s">
        <v>149</v>
      </c>
      <c r="M32" s="119"/>
      <c r="N32" s="107"/>
    </row>
    <row r="33" spans="1:16" ht="31.95" customHeight="1" thickTop="1" thickBot="1" x14ac:dyDescent="0.55000000000000004">
      <c r="A33" s="107"/>
      <c r="B33" s="117"/>
      <c r="C33" s="18"/>
      <c r="D33" s="107"/>
      <c r="E33" s="117"/>
      <c r="F33" s="107"/>
      <c r="G33" s="107"/>
      <c r="H33" s="107"/>
      <c r="I33" s="117"/>
      <c r="J33" s="107"/>
      <c r="K33" s="107"/>
      <c r="L33" s="18"/>
      <c r="M33" s="119"/>
      <c r="N33" s="112" t="s">
        <v>149</v>
      </c>
    </row>
    <row r="34" spans="1:16" ht="31.95" customHeight="1" thickTop="1" thickBot="1" x14ac:dyDescent="0.55000000000000004">
      <c r="A34" s="107"/>
      <c r="B34" s="121" t="s">
        <v>126</v>
      </c>
      <c r="C34" s="107"/>
      <c r="D34" s="107"/>
      <c r="E34" s="117"/>
      <c r="F34" s="107"/>
      <c r="G34" s="107"/>
      <c r="H34" s="107"/>
      <c r="I34" s="117"/>
      <c r="J34" s="107"/>
      <c r="K34" s="107"/>
      <c r="L34" s="107"/>
      <c r="M34" s="122" t="s">
        <v>149</v>
      </c>
      <c r="N34" s="116"/>
    </row>
    <row r="35" spans="1:16" ht="31.95" customHeight="1" thickTop="1" thickBot="1" x14ac:dyDescent="0.55000000000000004">
      <c r="A35" s="107"/>
      <c r="B35" s="123"/>
      <c r="C35" s="107"/>
      <c r="D35" s="107"/>
      <c r="E35" s="117"/>
      <c r="F35" s="119"/>
      <c r="G35" s="107"/>
      <c r="H35" s="107"/>
      <c r="I35" s="117"/>
      <c r="J35" s="107"/>
      <c r="K35" s="107"/>
      <c r="L35" s="107"/>
      <c r="M35" s="18"/>
      <c r="N35" s="122" t="s">
        <v>150</v>
      </c>
    </row>
    <row r="36" spans="1:16" ht="31.95" customHeight="1" thickTop="1" thickBot="1" x14ac:dyDescent="0.55000000000000004">
      <c r="A36" s="107"/>
      <c r="B36" s="114"/>
      <c r="C36" s="107"/>
      <c r="D36" s="107"/>
      <c r="E36" s="117"/>
      <c r="F36" s="122"/>
      <c r="G36" s="112"/>
      <c r="H36" s="130"/>
      <c r="I36" s="121"/>
      <c r="J36" s="107"/>
      <c r="K36" s="107"/>
      <c r="L36" s="107"/>
      <c r="M36" s="107"/>
      <c r="N36" s="18"/>
    </row>
    <row r="37" spans="1:16" ht="31.95" customHeight="1" thickTop="1" x14ac:dyDescent="0.5">
      <c r="A37" s="107"/>
      <c r="B37" s="107"/>
      <c r="C37" s="107"/>
      <c r="D37" s="107"/>
      <c r="E37" s="117"/>
      <c r="F37" s="116"/>
      <c r="G37" s="123"/>
      <c r="H37" s="18"/>
      <c r="I37" s="113"/>
      <c r="J37" s="107"/>
      <c r="K37" s="107"/>
      <c r="L37" s="107"/>
      <c r="M37" s="107"/>
      <c r="N37" s="107"/>
    </row>
    <row r="38" spans="1:16" ht="31.95" customHeight="1" thickBot="1" x14ac:dyDescent="0.55000000000000004">
      <c r="A38" s="107"/>
      <c r="B38" s="112" t="s">
        <v>127</v>
      </c>
      <c r="C38" s="107"/>
      <c r="D38" s="107"/>
      <c r="E38" s="117"/>
      <c r="F38" s="107"/>
      <c r="G38" s="107"/>
      <c r="H38" s="107"/>
      <c r="I38" s="117"/>
      <c r="J38" s="107"/>
      <c r="K38" s="107"/>
      <c r="L38" s="107"/>
      <c r="M38" s="112" t="s">
        <v>151</v>
      </c>
      <c r="N38" s="107"/>
    </row>
    <row r="39" spans="1:16" ht="31.95" customHeight="1" thickTop="1" x14ac:dyDescent="0.5">
      <c r="A39" s="107"/>
      <c r="B39" s="113"/>
      <c r="C39" s="107"/>
      <c r="D39" s="107"/>
      <c r="E39" s="117"/>
      <c r="F39" s="107"/>
      <c r="G39" s="107"/>
      <c r="H39" s="107"/>
      <c r="I39" s="117"/>
      <c r="J39" s="107"/>
      <c r="K39" s="107"/>
      <c r="L39" s="107"/>
      <c r="M39" s="116"/>
      <c r="N39" s="107"/>
    </row>
    <row r="40" spans="1:16" ht="31.95" customHeight="1" thickBot="1" x14ac:dyDescent="0.55000000000000004">
      <c r="A40" s="107"/>
      <c r="B40" s="125"/>
      <c r="C40" s="118" t="s">
        <v>127</v>
      </c>
      <c r="D40" s="107"/>
      <c r="E40" s="117"/>
      <c r="F40" s="107"/>
      <c r="G40" s="107"/>
      <c r="H40" s="107"/>
      <c r="I40" s="117"/>
      <c r="J40" s="107"/>
      <c r="K40" s="107"/>
      <c r="L40" s="112" t="s">
        <v>153</v>
      </c>
      <c r="M40" s="119"/>
      <c r="N40" s="107"/>
      <c r="O40" s="207"/>
      <c r="P40" s="207"/>
    </row>
    <row r="41" spans="1:16" ht="31.95" customHeight="1" thickTop="1" thickBot="1" x14ac:dyDescent="0.55000000000000004">
      <c r="A41" s="112" t="s">
        <v>128</v>
      </c>
      <c r="B41" s="117"/>
      <c r="C41" s="120"/>
      <c r="D41" s="107"/>
      <c r="E41" s="117"/>
      <c r="F41" s="107"/>
      <c r="G41" s="107"/>
      <c r="H41" s="107"/>
      <c r="I41" s="117"/>
      <c r="J41" s="107"/>
      <c r="K41" s="107"/>
      <c r="L41" s="116"/>
      <c r="M41" s="119"/>
      <c r="N41" s="112" t="s">
        <v>152</v>
      </c>
    </row>
    <row r="42" spans="1:16" ht="31.95" customHeight="1" thickTop="1" thickBot="1" x14ac:dyDescent="0.55000000000000004">
      <c r="A42" s="120"/>
      <c r="B42" s="121" t="s">
        <v>128</v>
      </c>
      <c r="C42" s="117"/>
      <c r="D42" s="107"/>
      <c r="E42" s="117"/>
      <c r="F42" s="107"/>
      <c r="G42" s="206"/>
      <c r="H42" s="206"/>
      <c r="I42" s="117"/>
      <c r="J42" s="107"/>
      <c r="K42" s="107"/>
      <c r="L42" s="119"/>
      <c r="M42" s="122" t="s">
        <v>153</v>
      </c>
      <c r="N42" s="116"/>
      <c r="O42" s="207"/>
      <c r="P42" s="207"/>
    </row>
    <row r="43" spans="1:16" ht="31.95" customHeight="1" thickTop="1" thickBot="1" x14ac:dyDescent="0.55000000000000004">
      <c r="A43" s="121" t="s">
        <v>129</v>
      </c>
      <c r="B43" s="123"/>
      <c r="C43" s="117"/>
      <c r="D43" s="107"/>
      <c r="E43" s="117"/>
      <c r="F43" s="107"/>
      <c r="G43" s="205" t="s">
        <v>8</v>
      </c>
      <c r="H43" s="205"/>
      <c r="I43" s="117"/>
      <c r="J43" s="107"/>
      <c r="K43" s="107"/>
      <c r="L43" s="119"/>
      <c r="M43" s="124"/>
      <c r="N43" s="122" t="s">
        <v>153</v>
      </c>
    </row>
    <row r="44" spans="1:16" ht="31.95" customHeight="1" thickTop="1" x14ac:dyDescent="0.5">
      <c r="A44" s="18"/>
      <c r="B44" s="114"/>
      <c r="C44" s="117"/>
      <c r="D44" s="107"/>
      <c r="E44" s="117"/>
      <c r="F44" s="107"/>
      <c r="G44" s="107"/>
      <c r="H44" s="107"/>
      <c r="I44" s="117"/>
      <c r="J44" s="107"/>
      <c r="K44" s="107"/>
      <c r="L44" s="119"/>
      <c r="M44" s="107"/>
      <c r="N44" s="18"/>
    </row>
    <row r="45" spans="1:16" ht="31.95" customHeight="1" thickBot="1" x14ac:dyDescent="0.55000000000000004">
      <c r="A45" s="107"/>
      <c r="B45" s="107"/>
      <c r="C45" s="117"/>
      <c r="D45" s="118" t="s">
        <v>131</v>
      </c>
      <c r="E45" s="117"/>
      <c r="F45" s="107"/>
      <c r="G45" s="107"/>
      <c r="H45" s="107"/>
      <c r="I45" s="117"/>
      <c r="J45" s="107"/>
      <c r="K45" s="112" t="s">
        <v>155</v>
      </c>
      <c r="L45" s="119"/>
      <c r="M45" s="107"/>
      <c r="N45" s="107"/>
    </row>
    <row r="46" spans="1:16" ht="31.95" customHeight="1" thickTop="1" thickBot="1" x14ac:dyDescent="0.55000000000000004">
      <c r="A46" s="107"/>
      <c r="B46" s="112" t="s">
        <v>130</v>
      </c>
      <c r="C46" s="117"/>
      <c r="D46" s="120"/>
      <c r="E46" s="117"/>
      <c r="F46" s="107"/>
      <c r="G46" s="107"/>
      <c r="H46" s="107"/>
      <c r="I46" s="117"/>
      <c r="J46" s="107"/>
      <c r="K46" s="116"/>
      <c r="L46" s="119"/>
      <c r="M46" s="131" t="s">
        <v>154</v>
      </c>
      <c r="N46" s="107"/>
    </row>
    <row r="47" spans="1:16" ht="31.95" customHeight="1" thickTop="1" x14ac:dyDescent="0.5">
      <c r="A47" s="107"/>
      <c r="B47" s="113"/>
      <c r="C47" s="117"/>
      <c r="D47" s="117"/>
      <c r="E47" s="117"/>
      <c r="F47" s="107"/>
      <c r="G47" s="107"/>
      <c r="H47" s="107"/>
      <c r="I47" s="117"/>
      <c r="J47" s="107"/>
      <c r="K47" s="119"/>
      <c r="L47" s="119"/>
      <c r="M47" s="132"/>
      <c r="N47" s="107"/>
    </row>
    <row r="48" spans="1:16" ht="31.95" customHeight="1" thickBot="1" x14ac:dyDescent="0.55000000000000004">
      <c r="A48" s="107"/>
      <c r="B48" s="125"/>
      <c r="C48" s="121" t="s">
        <v>131</v>
      </c>
      <c r="D48" s="117"/>
      <c r="E48" s="117"/>
      <c r="F48" s="107"/>
      <c r="G48" s="206"/>
      <c r="H48" s="206"/>
      <c r="I48" s="117"/>
      <c r="J48" s="107"/>
      <c r="K48" s="119"/>
      <c r="L48" s="122" t="s">
        <v>155</v>
      </c>
      <c r="M48" s="119"/>
      <c r="N48" s="107"/>
    </row>
    <row r="49" spans="1:14" ht="31.95" customHeight="1" thickTop="1" thickBot="1" x14ac:dyDescent="0.55000000000000004">
      <c r="A49" s="112" t="s">
        <v>131</v>
      </c>
      <c r="B49" s="117"/>
      <c r="C49" s="123"/>
      <c r="D49" s="117"/>
      <c r="E49" s="117"/>
      <c r="F49" s="107"/>
      <c r="G49" s="205" t="s">
        <v>9</v>
      </c>
      <c r="H49" s="205"/>
      <c r="I49" s="117"/>
      <c r="J49" s="107"/>
      <c r="K49" s="119"/>
      <c r="L49" s="18"/>
      <c r="M49" s="119"/>
      <c r="N49" s="107"/>
    </row>
    <row r="50" spans="1:14" ht="31.95" customHeight="1" thickTop="1" thickBot="1" x14ac:dyDescent="0.55000000000000004">
      <c r="A50" s="120"/>
      <c r="B50" s="121" t="s">
        <v>131</v>
      </c>
      <c r="C50" s="107"/>
      <c r="D50" s="117"/>
      <c r="E50" s="117"/>
      <c r="F50" s="107"/>
      <c r="G50" s="107"/>
      <c r="H50" s="107"/>
      <c r="I50" s="117"/>
      <c r="J50" s="107"/>
      <c r="K50" s="119"/>
      <c r="L50" s="107"/>
      <c r="M50" s="122" t="s">
        <v>155</v>
      </c>
      <c r="N50" s="107"/>
    </row>
    <row r="51" spans="1:14" ht="31.95" customHeight="1" thickTop="1" thickBot="1" x14ac:dyDescent="0.55000000000000004">
      <c r="A51" s="121" t="s">
        <v>132</v>
      </c>
      <c r="B51" s="123"/>
      <c r="C51" s="107"/>
      <c r="D51" s="117"/>
      <c r="E51" s="117"/>
      <c r="F51" s="107"/>
      <c r="G51" s="107"/>
      <c r="H51" s="107"/>
      <c r="I51" s="117"/>
      <c r="J51" s="119"/>
      <c r="K51" s="119"/>
      <c r="L51" s="107"/>
      <c r="M51" s="124"/>
      <c r="N51" s="107"/>
    </row>
    <row r="52" spans="1:14" ht="31.95" customHeight="1" thickTop="1" x14ac:dyDescent="0.5">
      <c r="A52" s="18"/>
      <c r="B52" s="114"/>
      <c r="C52" s="107"/>
      <c r="D52" s="117"/>
      <c r="E52" s="117"/>
      <c r="F52" s="107"/>
      <c r="G52" s="107"/>
      <c r="H52" s="107"/>
      <c r="I52" s="107"/>
      <c r="J52" s="119"/>
      <c r="K52" s="119"/>
      <c r="L52" s="107"/>
      <c r="M52" s="107"/>
      <c r="N52" s="107"/>
    </row>
    <row r="53" spans="1:14" ht="31.95" customHeight="1" thickBot="1" x14ac:dyDescent="0.55000000000000004">
      <c r="A53" s="107"/>
      <c r="B53" s="107"/>
      <c r="C53" s="107"/>
      <c r="D53" s="117"/>
      <c r="E53" s="133" t="s">
        <v>135</v>
      </c>
      <c r="F53" s="107"/>
      <c r="G53" s="107"/>
      <c r="H53" s="107"/>
      <c r="I53" s="107"/>
      <c r="J53" s="122" t="s">
        <v>155</v>
      </c>
      <c r="K53" s="119"/>
      <c r="L53" s="107"/>
      <c r="M53" s="107"/>
      <c r="N53" s="112" t="s">
        <v>156</v>
      </c>
    </row>
    <row r="54" spans="1:14" ht="31.95" customHeight="1" thickTop="1" thickBot="1" x14ac:dyDescent="0.55000000000000004">
      <c r="A54" s="107"/>
      <c r="B54" s="112" t="s">
        <v>133</v>
      </c>
      <c r="C54" s="107"/>
      <c r="D54" s="117"/>
      <c r="E54" s="18"/>
      <c r="F54" s="107"/>
      <c r="G54" s="107"/>
      <c r="H54" s="107"/>
      <c r="I54" s="107"/>
      <c r="J54" s="107"/>
      <c r="K54" s="119"/>
      <c r="L54" s="107"/>
      <c r="M54" s="112" t="s">
        <v>157</v>
      </c>
      <c r="N54" s="116"/>
    </row>
    <row r="55" spans="1:14" ht="31.95" customHeight="1" thickTop="1" thickBot="1" x14ac:dyDescent="0.55000000000000004">
      <c r="A55" s="107"/>
      <c r="B55" s="113"/>
      <c r="C55" s="107"/>
      <c r="D55" s="117"/>
      <c r="E55" s="107"/>
      <c r="F55" s="107"/>
      <c r="G55" s="107"/>
      <c r="H55" s="107"/>
      <c r="I55" s="107"/>
      <c r="J55" s="107"/>
      <c r="K55" s="119"/>
      <c r="L55" s="107"/>
      <c r="M55" s="116"/>
      <c r="N55" s="122" t="s">
        <v>157</v>
      </c>
    </row>
    <row r="56" spans="1:14" ht="31.95" customHeight="1" thickTop="1" thickBot="1" x14ac:dyDescent="0.55000000000000004">
      <c r="A56" s="107"/>
      <c r="B56" s="125"/>
      <c r="C56" s="112" t="s">
        <v>135</v>
      </c>
      <c r="D56" s="117"/>
      <c r="E56" s="107"/>
      <c r="F56" s="107"/>
      <c r="G56" s="107"/>
      <c r="H56" s="107"/>
      <c r="I56" s="107"/>
      <c r="J56" s="107"/>
      <c r="K56" s="119"/>
      <c r="L56" s="112" t="s">
        <v>157</v>
      </c>
      <c r="M56" s="119"/>
      <c r="N56" s="18"/>
    </row>
    <row r="57" spans="1:14" ht="31.95" customHeight="1" thickTop="1" thickBot="1" x14ac:dyDescent="0.55000000000000004">
      <c r="A57" s="112" t="s">
        <v>134</v>
      </c>
      <c r="B57" s="117"/>
      <c r="C57" s="113"/>
      <c r="D57" s="117"/>
      <c r="E57" s="107"/>
      <c r="F57" s="107"/>
      <c r="G57" s="107"/>
      <c r="H57" s="107"/>
      <c r="I57" s="107"/>
      <c r="J57" s="107"/>
      <c r="K57" s="119"/>
      <c r="L57" s="116"/>
      <c r="M57" s="119"/>
      <c r="N57" s="107"/>
    </row>
    <row r="58" spans="1:14" ht="31.95" customHeight="1" thickTop="1" thickBot="1" x14ac:dyDescent="0.55000000000000004">
      <c r="A58" s="120"/>
      <c r="B58" s="121" t="s">
        <v>135</v>
      </c>
      <c r="C58" s="117"/>
      <c r="D58" s="117"/>
      <c r="E58" s="107"/>
      <c r="F58" s="107"/>
      <c r="G58" s="107"/>
      <c r="H58" s="107"/>
      <c r="I58" s="107"/>
      <c r="J58" s="107"/>
      <c r="K58" s="119"/>
      <c r="L58" s="119"/>
      <c r="M58" s="122" t="s">
        <v>158</v>
      </c>
      <c r="N58" s="107"/>
    </row>
    <row r="59" spans="1:14" ht="31.95" customHeight="1" thickTop="1" thickBot="1" x14ac:dyDescent="0.55000000000000004">
      <c r="A59" s="121" t="s">
        <v>135</v>
      </c>
      <c r="B59" s="123"/>
      <c r="C59" s="117"/>
      <c r="D59" s="117"/>
      <c r="E59" s="107"/>
      <c r="F59" s="107"/>
      <c r="G59" s="107"/>
      <c r="H59" s="107"/>
      <c r="I59" s="107"/>
      <c r="J59" s="107"/>
      <c r="K59" s="119"/>
      <c r="L59" s="119"/>
      <c r="M59" s="18"/>
      <c r="N59" s="107"/>
    </row>
    <row r="60" spans="1:14" ht="31.95" customHeight="1" thickTop="1" x14ac:dyDescent="0.5">
      <c r="A60" s="18"/>
      <c r="B60" s="114"/>
      <c r="C60" s="117"/>
      <c r="D60" s="117"/>
      <c r="E60" s="107"/>
      <c r="F60" s="107"/>
      <c r="G60" s="107"/>
      <c r="H60" s="107"/>
      <c r="I60" s="107"/>
      <c r="J60" s="107"/>
      <c r="K60" s="119"/>
      <c r="L60" s="119"/>
      <c r="M60" s="107"/>
      <c r="N60" s="107"/>
    </row>
    <row r="61" spans="1:14" ht="31.95" customHeight="1" thickBot="1" x14ac:dyDescent="0.55000000000000004">
      <c r="A61" s="107"/>
      <c r="B61" s="107"/>
      <c r="C61" s="117"/>
      <c r="D61" s="121" t="s">
        <v>135</v>
      </c>
      <c r="E61" s="107"/>
      <c r="F61" s="107"/>
      <c r="G61" s="107"/>
      <c r="H61" s="107"/>
      <c r="I61" s="107"/>
      <c r="J61" s="107"/>
      <c r="K61" s="122" t="s">
        <v>157</v>
      </c>
      <c r="L61" s="119"/>
      <c r="M61" s="107"/>
      <c r="N61" s="112" t="s">
        <v>159</v>
      </c>
    </row>
    <row r="62" spans="1:14" ht="31.95" customHeight="1" thickTop="1" thickBot="1" x14ac:dyDescent="0.55000000000000004">
      <c r="A62" s="107"/>
      <c r="B62" s="112" t="s">
        <v>136</v>
      </c>
      <c r="C62" s="117"/>
      <c r="D62" s="18"/>
      <c r="E62" s="107"/>
      <c r="F62" s="107"/>
      <c r="G62" s="107"/>
      <c r="H62" s="107"/>
      <c r="I62" s="107"/>
      <c r="J62" s="107"/>
      <c r="K62" s="18"/>
      <c r="L62" s="119"/>
      <c r="M62" s="112" t="s">
        <v>160</v>
      </c>
      <c r="N62" s="116"/>
    </row>
    <row r="63" spans="1:14" ht="31.95" customHeight="1" thickTop="1" thickBot="1" x14ac:dyDescent="0.55000000000000004">
      <c r="A63" s="107"/>
      <c r="B63" s="113"/>
      <c r="C63" s="117"/>
      <c r="D63" s="107"/>
      <c r="E63" s="107"/>
      <c r="F63" s="107"/>
      <c r="G63" s="107"/>
      <c r="H63" s="107"/>
      <c r="I63" s="107"/>
      <c r="J63" s="107"/>
      <c r="K63" s="107"/>
      <c r="L63" s="119"/>
      <c r="M63" s="116"/>
      <c r="N63" s="122" t="s">
        <v>160</v>
      </c>
    </row>
    <row r="64" spans="1:14" ht="31.95" customHeight="1" thickTop="1" thickBot="1" x14ac:dyDescent="0.55000000000000004">
      <c r="A64" s="114"/>
      <c r="B64" s="117"/>
      <c r="C64" s="121" t="s">
        <v>137</v>
      </c>
      <c r="D64" s="107"/>
      <c r="E64" s="107"/>
      <c r="F64" s="107"/>
      <c r="G64" s="107"/>
      <c r="H64" s="107"/>
      <c r="I64" s="107"/>
      <c r="J64" s="107"/>
      <c r="K64" s="107"/>
      <c r="L64" s="134" t="s">
        <v>161</v>
      </c>
      <c r="M64" s="119"/>
      <c r="N64" s="18"/>
    </row>
    <row r="65" spans="1:14" ht="31.95" customHeight="1" thickTop="1" thickBot="1" x14ac:dyDescent="0.55000000000000004">
      <c r="A65" s="112" t="s">
        <v>137</v>
      </c>
      <c r="B65" s="117"/>
      <c r="C65" s="123"/>
      <c r="D65" s="107"/>
      <c r="E65" s="107"/>
      <c r="F65" s="107"/>
      <c r="G65" s="107"/>
      <c r="H65" s="107"/>
      <c r="I65" s="107"/>
      <c r="J65" s="107"/>
      <c r="K65" s="107"/>
      <c r="L65" s="18"/>
      <c r="M65" s="119"/>
      <c r="N65" s="107"/>
    </row>
    <row r="66" spans="1:14" ht="31.95" customHeight="1" thickTop="1" thickBot="1" x14ac:dyDescent="0.55000000000000004">
      <c r="A66" s="120"/>
      <c r="B66" s="121" t="s">
        <v>137</v>
      </c>
      <c r="C66" s="107"/>
      <c r="D66" s="107"/>
      <c r="E66" s="107"/>
      <c r="F66" s="107"/>
      <c r="G66" s="107"/>
      <c r="H66" s="107"/>
      <c r="I66" s="107"/>
      <c r="J66" s="107"/>
      <c r="K66" s="107"/>
      <c r="L66" s="107"/>
      <c r="M66" s="122" t="s">
        <v>161</v>
      </c>
      <c r="N66" s="107"/>
    </row>
    <row r="67" spans="1:14" ht="31.95" customHeight="1" thickTop="1" thickBot="1" x14ac:dyDescent="0.55000000000000004">
      <c r="A67" s="121" t="s">
        <v>138</v>
      </c>
      <c r="B67" s="123"/>
      <c r="C67" s="107"/>
      <c r="D67" s="107"/>
      <c r="E67" s="107"/>
      <c r="F67" s="107"/>
      <c r="G67" s="107"/>
      <c r="H67" s="107"/>
      <c r="I67" s="107"/>
      <c r="J67" s="107"/>
      <c r="K67" s="107"/>
      <c r="L67" s="107"/>
      <c r="M67" s="18"/>
      <c r="N67" s="107"/>
    </row>
    <row r="68" spans="1:14" ht="31.95" customHeight="1" thickTop="1" x14ac:dyDescent="0.5">
      <c r="A68" s="107"/>
      <c r="B68" s="107"/>
      <c r="C68" s="107"/>
      <c r="D68" s="107"/>
      <c r="E68" s="107"/>
      <c r="F68" s="107"/>
      <c r="G68" s="107"/>
      <c r="H68" s="107"/>
      <c r="I68" s="107"/>
      <c r="J68" s="107"/>
      <c r="K68" s="107"/>
      <c r="L68" s="107"/>
      <c r="M68" s="107"/>
      <c r="N68" s="107"/>
    </row>
    <row r="69" spans="1:14" ht="31.95" customHeight="1" x14ac:dyDescent="0.5">
      <c r="A69" s="107"/>
      <c r="B69" s="107"/>
      <c r="C69" s="107"/>
      <c r="D69" s="107"/>
      <c r="E69" s="107"/>
      <c r="F69" s="107"/>
      <c r="G69" s="107"/>
      <c r="H69" s="107"/>
      <c r="I69" s="107"/>
      <c r="J69" s="107"/>
      <c r="K69" s="107"/>
      <c r="L69" s="107"/>
      <c r="M69" s="107"/>
      <c r="N69" s="107"/>
    </row>
    <row r="70" spans="1:14" ht="31.95" customHeight="1" x14ac:dyDescent="0.5">
      <c r="A70" s="107"/>
      <c r="B70" s="107"/>
      <c r="C70" s="107"/>
      <c r="D70" s="107"/>
      <c r="E70" s="107"/>
      <c r="F70" s="107"/>
      <c r="G70" s="107"/>
      <c r="H70" s="107"/>
      <c r="I70" s="107"/>
      <c r="J70" s="107"/>
      <c r="K70" s="107"/>
      <c r="L70" s="107"/>
      <c r="M70" s="107"/>
      <c r="N70" s="107"/>
    </row>
    <row r="71" spans="1:14" ht="31.95" customHeight="1" x14ac:dyDescent="0.5">
      <c r="A71" s="107"/>
      <c r="B71" s="107"/>
      <c r="C71" s="107"/>
      <c r="D71" s="107"/>
      <c r="E71" s="107"/>
      <c r="F71" s="107"/>
      <c r="G71" s="107"/>
      <c r="H71" s="107"/>
      <c r="I71" s="107"/>
      <c r="J71" s="107"/>
      <c r="K71" s="107"/>
      <c r="L71" s="107"/>
      <c r="M71" s="107"/>
      <c r="N71" s="107"/>
    </row>
    <row r="72" spans="1:14" ht="31.95" customHeight="1" x14ac:dyDescent="0.5">
      <c r="A72" s="107"/>
      <c r="B72" s="107"/>
      <c r="C72" s="107"/>
      <c r="D72" s="107"/>
      <c r="E72" s="107"/>
      <c r="F72" s="107"/>
      <c r="G72" s="107"/>
      <c r="H72" s="107"/>
      <c r="I72" s="107"/>
      <c r="J72" s="107"/>
      <c r="K72" s="107"/>
      <c r="L72" s="107"/>
      <c r="M72" s="107"/>
      <c r="N72" s="107"/>
    </row>
    <row r="73" spans="1:14" ht="31.95" customHeight="1" x14ac:dyDescent="0.5">
      <c r="A73" s="107"/>
      <c r="B73" s="107"/>
      <c r="C73" s="107"/>
      <c r="D73" s="107"/>
      <c r="E73" s="107"/>
      <c r="F73" s="107"/>
      <c r="G73" s="107"/>
      <c r="H73" s="107"/>
      <c r="I73" s="107"/>
      <c r="J73" s="107"/>
      <c r="K73" s="107"/>
      <c r="L73" s="107"/>
      <c r="M73" s="107"/>
      <c r="N73" s="107"/>
    </row>
    <row r="74" spans="1:14" ht="31.95" customHeight="1" x14ac:dyDescent="0.5">
      <c r="A74" s="107"/>
      <c r="B74" s="107"/>
      <c r="C74" s="107"/>
      <c r="D74" s="107"/>
      <c r="E74" s="107"/>
      <c r="F74" s="107"/>
      <c r="G74" s="107"/>
      <c r="H74" s="107"/>
      <c r="I74" s="107"/>
      <c r="J74" s="107"/>
      <c r="K74" s="107"/>
      <c r="L74" s="107"/>
      <c r="M74" s="107"/>
      <c r="N74" s="107"/>
    </row>
    <row r="75" spans="1:14" ht="31.95" customHeight="1" x14ac:dyDescent="0.5">
      <c r="A75" s="107"/>
      <c r="B75" s="107"/>
      <c r="C75" s="107"/>
      <c r="D75" s="107"/>
      <c r="E75" s="107"/>
      <c r="F75" s="107"/>
      <c r="G75" s="107"/>
      <c r="H75" s="107"/>
      <c r="I75" s="107"/>
      <c r="J75" s="107"/>
      <c r="K75" s="107"/>
      <c r="L75" s="107"/>
      <c r="M75" s="107"/>
      <c r="N75" s="107"/>
    </row>
    <row r="76" spans="1:14" ht="31.95" customHeight="1" x14ac:dyDescent="0.5">
      <c r="A76" s="107"/>
      <c r="B76" s="107"/>
      <c r="C76" s="107"/>
      <c r="D76" s="107"/>
      <c r="E76" s="107"/>
      <c r="F76" s="107"/>
      <c r="G76" s="107"/>
      <c r="H76" s="107"/>
      <c r="I76" s="107"/>
      <c r="J76" s="107"/>
      <c r="K76" s="107"/>
      <c r="L76" s="107"/>
      <c r="M76" s="107"/>
      <c r="N76" s="107"/>
    </row>
    <row r="77" spans="1:14" ht="31.95" customHeight="1" x14ac:dyDescent="0.5">
      <c r="A77" s="107"/>
      <c r="B77" s="107"/>
      <c r="C77" s="107"/>
      <c r="D77" s="107"/>
      <c r="E77" s="107"/>
      <c r="F77" s="107"/>
      <c r="G77" s="107"/>
      <c r="H77" s="107"/>
      <c r="I77" s="107"/>
      <c r="J77" s="107"/>
      <c r="K77" s="107"/>
      <c r="L77" s="107"/>
      <c r="M77" s="107"/>
      <c r="N77" s="107"/>
    </row>
    <row r="78" spans="1:14" ht="31.95" customHeight="1" x14ac:dyDescent="0.5">
      <c r="A78" s="107"/>
      <c r="B78" s="107"/>
      <c r="C78" s="107"/>
      <c r="D78" s="107"/>
      <c r="E78" s="107"/>
      <c r="F78" s="107"/>
      <c r="G78" s="107"/>
      <c r="H78" s="107"/>
      <c r="I78" s="107"/>
      <c r="J78" s="107"/>
      <c r="K78" s="107"/>
      <c r="L78" s="107"/>
      <c r="M78" s="107"/>
      <c r="N78" s="107"/>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rgb="FFFFC000"/>
    <pageSetUpPr fitToPage="1"/>
  </sheetPr>
  <dimension ref="A1:P78"/>
  <sheetViews>
    <sheetView topLeftCell="B8" zoomScale="40" zoomScaleNormal="40" workbookViewId="0">
      <selection activeCell="G33" sqref="G33"/>
    </sheetView>
  </sheetViews>
  <sheetFormatPr defaultColWidth="9.109375" defaultRowHeight="28.2" x14ac:dyDescent="0.5"/>
  <cols>
    <col min="1" max="1" width="43.33203125" style="109" hidden="1" customWidth="1"/>
    <col min="2" max="5" width="43.33203125" style="108" customWidth="1"/>
    <col min="6" max="6" width="9.109375" style="108" customWidth="1"/>
    <col min="7" max="8" width="24.6640625" style="108" customWidth="1"/>
    <col min="9" max="9" width="9.109375" style="108" customWidth="1"/>
    <col min="10" max="13" width="43.33203125" style="108" customWidth="1"/>
    <col min="14" max="14" width="43.33203125" style="109" hidden="1" customWidth="1"/>
    <col min="15" max="15" width="12.88671875" style="109" hidden="1" customWidth="1"/>
    <col min="16" max="16" width="11.44140625" style="109" hidden="1" customWidth="1"/>
    <col min="17" max="16384" width="9.109375" style="108"/>
  </cols>
  <sheetData>
    <row r="1" spans="1:16" ht="31.95" customHeight="1" x14ac:dyDescent="0.6">
      <c r="A1" s="107" t="s">
        <v>0</v>
      </c>
      <c r="B1" s="138" t="s">
        <v>1</v>
      </c>
      <c r="C1" s="138" t="s">
        <v>2</v>
      </c>
      <c r="D1" s="138" t="s">
        <v>3</v>
      </c>
      <c r="E1" s="138" t="s">
        <v>4</v>
      </c>
      <c r="F1" s="139"/>
      <c r="G1" s="201" t="s">
        <v>5</v>
      </c>
      <c r="H1" s="201"/>
      <c r="I1" s="139"/>
      <c r="J1" s="138" t="s">
        <v>4</v>
      </c>
      <c r="K1" s="138" t="s">
        <v>3</v>
      </c>
      <c r="L1" s="138" t="s">
        <v>2</v>
      </c>
      <c r="M1" s="138" t="s">
        <v>1</v>
      </c>
      <c r="N1" s="107" t="s">
        <v>0</v>
      </c>
      <c r="O1" s="207" t="s">
        <v>6</v>
      </c>
      <c r="P1" s="208"/>
    </row>
    <row r="2" spans="1:16" ht="31.95" customHeight="1" x14ac:dyDescent="0.6">
      <c r="A2" s="110"/>
      <c r="B2" s="140">
        <v>44990</v>
      </c>
      <c r="C2" s="140">
        <v>45046</v>
      </c>
      <c r="D2" s="140">
        <v>45193</v>
      </c>
      <c r="E2" s="140">
        <v>45263</v>
      </c>
      <c r="F2" s="140"/>
      <c r="G2" s="203">
        <v>45291</v>
      </c>
      <c r="H2" s="203"/>
      <c r="I2" s="139"/>
      <c r="J2" s="140">
        <f>E2</f>
        <v>45263</v>
      </c>
      <c r="K2" s="140">
        <f>D2</f>
        <v>45193</v>
      </c>
      <c r="L2" s="140">
        <f>C2</f>
        <v>45046</v>
      </c>
      <c r="M2" s="140">
        <f>B2</f>
        <v>44990</v>
      </c>
      <c r="N2" s="110">
        <f>A2</f>
        <v>0</v>
      </c>
      <c r="O2" s="209"/>
      <c r="P2" s="207"/>
    </row>
    <row r="3" spans="1:16" ht="31.95" customHeight="1" x14ac:dyDescent="0.6">
      <c r="A3" s="110"/>
      <c r="B3" s="78"/>
      <c r="C3" s="78"/>
      <c r="D3" s="78"/>
      <c r="E3" s="78"/>
      <c r="F3" s="78"/>
      <c r="G3" s="78"/>
      <c r="H3" s="78"/>
      <c r="I3" s="76"/>
      <c r="J3" s="78"/>
      <c r="K3" s="78"/>
      <c r="L3" s="78"/>
      <c r="M3" s="78"/>
      <c r="N3" s="110"/>
      <c r="O3" s="111"/>
    </row>
    <row r="4" spans="1:16" ht="37.799999999999997" customHeight="1" x14ac:dyDescent="0.6">
      <c r="B4" s="76"/>
      <c r="C4" s="76"/>
      <c r="D4" s="76"/>
      <c r="E4" s="200" t="s">
        <v>38</v>
      </c>
      <c r="F4" s="200"/>
      <c r="G4" s="200"/>
      <c r="H4" s="200"/>
      <c r="I4" s="200"/>
      <c r="J4" s="200"/>
      <c r="K4" s="76"/>
      <c r="L4" s="76"/>
      <c r="M4" s="76"/>
    </row>
    <row r="5" spans="1:16" ht="37.799999999999997" customHeight="1" thickBot="1" x14ac:dyDescent="0.55000000000000004">
      <c r="A5" s="112"/>
      <c r="B5" s="75"/>
      <c r="C5" s="75"/>
      <c r="D5" s="75"/>
      <c r="E5" s="200" t="s">
        <v>213</v>
      </c>
      <c r="F5" s="200"/>
      <c r="G5" s="200"/>
      <c r="H5" s="200"/>
      <c r="I5" s="200"/>
      <c r="J5" s="200"/>
      <c r="K5" s="75"/>
      <c r="L5" s="75"/>
      <c r="M5" s="75"/>
      <c r="N5" s="112"/>
    </row>
    <row r="6" spans="1:16" ht="31.95" customHeight="1" thickTop="1" thickBot="1" x14ac:dyDescent="0.55000000000000004">
      <c r="A6" s="120"/>
      <c r="B6" s="112" t="s">
        <v>162</v>
      </c>
      <c r="C6" s="107"/>
      <c r="D6" s="107"/>
      <c r="E6" s="107"/>
      <c r="F6" s="107"/>
      <c r="G6" s="107"/>
      <c r="H6" s="107"/>
      <c r="I6" s="107"/>
      <c r="J6" s="107"/>
      <c r="K6" s="107"/>
      <c r="L6" s="107"/>
      <c r="M6" s="112" t="s">
        <v>172</v>
      </c>
      <c r="N6" s="116"/>
    </row>
    <row r="7" spans="1:16" ht="31.95" customHeight="1" thickTop="1" thickBot="1" x14ac:dyDescent="0.55000000000000004">
      <c r="A7" s="121"/>
      <c r="B7" s="113"/>
      <c r="C7" s="114"/>
      <c r="D7" s="107"/>
      <c r="E7" s="115"/>
      <c r="F7" s="115"/>
      <c r="G7" s="115"/>
      <c r="H7" s="115"/>
      <c r="I7" s="115"/>
      <c r="J7" s="115"/>
      <c r="K7" s="107"/>
      <c r="L7" s="107"/>
      <c r="M7" s="116"/>
      <c r="N7" s="122"/>
    </row>
    <row r="8" spans="1:16" ht="31.95" customHeight="1" thickTop="1" thickBot="1" x14ac:dyDescent="0.55000000000000004">
      <c r="A8" s="18"/>
      <c r="B8" s="117"/>
      <c r="C8" s="118" t="s">
        <v>162</v>
      </c>
      <c r="D8" s="107"/>
      <c r="E8" s="115"/>
      <c r="F8" s="115"/>
      <c r="G8" s="115"/>
      <c r="H8" s="115"/>
      <c r="I8" s="115"/>
      <c r="J8" s="115"/>
      <c r="K8" s="107"/>
      <c r="L8" s="112" t="s">
        <v>159</v>
      </c>
      <c r="M8" s="119"/>
      <c r="N8" s="18"/>
      <c r="O8" s="207"/>
      <c r="P8" s="207"/>
    </row>
    <row r="9" spans="1:16" ht="31.95" customHeight="1" thickTop="1" thickBot="1" x14ac:dyDescent="0.55000000000000004">
      <c r="A9" s="112"/>
      <c r="B9" s="117"/>
      <c r="C9" s="120"/>
      <c r="D9" s="107"/>
      <c r="E9" s="115"/>
      <c r="F9" s="115"/>
      <c r="G9" s="115"/>
      <c r="H9" s="115"/>
      <c r="I9" s="115"/>
      <c r="J9" s="115"/>
      <c r="K9" s="107"/>
      <c r="L9" s="116"/>
      <c r="M9" s="119"/>
      <c r="N9" s="112"/>
    </row>
    <row r="10" spans="1:16" ht="31.95" customHeight="1" thickTop="1" thickBot="1" x14ac:dyDescent="0.55000000000000004">
      <c r="A10" s="120"/>
      <c r="B10" s="121" t="s">
        <v>163</v>
      </c>
      <c r="C10" s="117"/>
      <c r="D10" s="107"/>
      <c r="E10" s="107"/>
      <c r="F10" s="107"/>
      <c r="G10" s="107"/>
      <c r="H10" s="107"/>
      <c r="I10" s="107"/>
      <c r="J10" s="107"/>
      <c r="K10" s="107"/>
      <c r="L10" s="119"/>
      <c r="M10" s="122" t="s">
        <v>159</v>
      </c>
      <c r="N10" s="116"/>
      <c r="O10" s="207"/>
      <c r="P10" s="207"/>
    </row>
    <row r="11" spans="1:16" ht="31.95" customHeight="1" thickTop="1" thickBot="1" x14ac:dyDescent="0.55000000000000004">
      <c r="A11" s="121"/>
      <c r="B11" s="123"/>
      <c r="C11" s="117"/>
      <c r="D11" s="107"/>
      <c r="E11" s="107"/>
      <c r="F11" s="107"/>
      <c r="G11" s="107"/>
      <c r="H11" s="107"/>
      <c r="I11" s="107"/>
      <c r="J11" s="107"/>
      <c r="K11" s="107"/>
      <c r="L11" s="119"/>
      <c r="M11" s="124"/>
      <c r="N11" s="122"/>
    </row>
    <row r="12" spans="1:16" ht="31.95" customHeight="1" thickTop="1" thickBot="1" x14ac:dyDescent="0.55000000000000004">
      <c r="A12" s="18"/>
      <c r="B12" s="114"/>
      <c r="C12" s="117"/>
      <c r="D12" s="118" t="s">
        <v>162</v>
      </c>
      <c r="E12" s="107"/>
      <c r="F12" s="107"/>
      <c r="G12" s="107"/>
      <c r="H12" s="107"/>
      <c r="I12" s="107"/>
      <c r="J12" s="107"/>
      <c r="K12" s="112" t="s">
        <v>159</v>
      </c>
      <c r="L12" s="119"/>
      <c r="M12" s="107"/>
      <c r="N12" s="18"/>
    </row>
    <row r="13" spans="1:16" ht="31.95" customHeight="1" thickTop="1" thickBot="1" x14ac:dyDescent="0.55000000000000004">
      <c r="A13" s="112"/>
      <c r="B13" s="107"/>
      <c r="C13" s="117"/>
      <c r="D13" s="120"/>
      <c r="E13" s="107"/>
      <c r="F13" s="107"/>
      <c r="G13" s="107"/>
      <c r="H13" s="107"/>
      <c r="I13" s="107"/>
      <c r="J13" s="107"/>
      <c r="K13" s="116"/>
      <c r="L13" s="119"/>
      <c r="M13" s="107"/>
      <c r="N13" s="112"/>
    </row>
    <row r="14" spans="1:16" ht="31.95" customHeight="1" thickTop="1" thickBot="1" x14ac:dyDescent="0.55000000000000004">
      <c r="A14" s="120"/>
      <c r="B14" s="112" t="s">
        <v>120</v>
      </c>
      <c r="C14" s="117"/>
      <c r="D14" s="117"/>
      <c r="E14" s="107"/>
      <c r="F14" s="107"/>
      <c r="G14" s="107"/>
      <c r="H14" s="107"/>
      <c r="I14" s="107"/>
      <c r="J14" s="107"/>
      <c r="K14" s="119"/>
      <c r="L14" s="119"/>
      <c r="M14" s="112" t="s">
        <v>158</v>
      </c>
      <c r="N14" s="116"/>
    </row>
    <row r="15" spans="1:16" ht="31.95" customHeight="1" thickTop="1" thickBot="1" x14ac:dyDescent="0.55000000000000004">
      <c r="A15" s="121"/>
      <c r="B15" s="113"/>
      <c r="C15" s="117"/>
      <c r="D15" s="117"/>
      <c r="E15" s="107"/>
      <c r="F15" s="107"/>
      <c r="G15" s="107"/>
      <c r="H15" s="107"/>
      <c r="I15" s="107"/>
      <c r="J15" s="107"/>
      <c r="K15" s="119"/>
      <c r="L15" s="119"/>
      <c r="M15" s="116"/>
      <c r="N15" s="122"/>
    </row>
    <row r="16" spans="1:16" ht="31.95" customHeight="1" thickTop="1" thickBot="1" x14ac:dyDescent="0.55000000000000004">
      <c r="A16" s="18"/>
      <c r="B16" s="125"/>
      <c r="C16" s="121" t="s">
        <v>120</v>
      </c>
      <c r="D16" s="117"/>
      <c r="E16" s="107"/>
      <c r="F16" s="107"/>
      <c r="G16" s="107"/>
      <c r="H16" s="107"/>
      <c r="I16" s="107"/>
      <c r="J16" s="107"/>
      <c r="K16" s="119"/>
      <c r="L16" s="122" t="s">
        <v>173</v>
      </c>
      <c r="M16" s="119"/>
      <c r="N16" s="18"/>
    </row>
    <row r="17" spans="1:16" ht="31.95" customHeight="1" thickTop="1" thickBot="1" x14ac:dyDescent="0.55000000000000004">
      <c r="A17" s="112"/>
      <c r="B17" s="117"/>
      <c r="C17" s="123"/>
      <c r="D17" s="117"/>
      <c r="E17" s="107"/>
      <c r="F17" s="107"/>
      <c r="G17" s="107"/>
      <c r="H17" s="107"/>
      <c r="I17" s="107"/>
      <c r="J17" s="107"/>
      <c r="K17" s="119"/>
      <c r="L17" s="18"/>
      <c r="M17" s="119"/>
      <c r="N17" s="112"/>
    </row>
    <row r="18" spans="1:16" ht="31.95" customHeight="1" thickTop="1" thickBot="1" x14ac:dyDescent="0.55000000000000004">
      <c r="A18" s="120"/>
      <c r="B18" s="121" t="s">
        <v>139</v>
      </c>
      <c r="C18" s="107"/>
      <c r="D18" s="117"/>
      <c r="E18" s="107"/>
      <c r="F18" s="107"/>
      <c r="G18" s="107"/>
      <c r="H18" s="107"/>
      <c r="I18" s="107"/>
      <c r="J18" s="107"/>
      <c r="K18" s="119"/>
      <c r="L18" s="107"/>
      <c r="M18" s="122" t="s">
        <v>173</v>
      </c>
      <c r="N18" s="116"/>
    </row>
    <row r="19" spans="1:16" ht="31.95" customHeight="1" thickTop="1" thickBot="1" x14ac:dyDescent="0.55000000000000004">
      <c r="A19" s="121"/>
      <c r="B19" s="123"/>
      <c r="C19" s="107"/>
      <c r="D19" s="117"/>
      <c r="E19" s="107"/>
      <c r="F19" s="107"/>
      <c r="G19" s="107"/>
      <c r="H19" s="107"/>
      <c r="I19" s="107"/>
      <c r="J19" s="107"/>
      <c r="K19" s="119"/>
      <c r="L19" s="107"/>
      <c r="M19" s="124"/>
      <c r="N19" s="122"/>
    </row>
    <row r="20" spans="1:16" ht="31.95" customHeight="1" thickTop="1" x14ac:dyDescent="0.5">
      <c r="A20" s="18"/>
      <c r="B20" s="114"/>
      <c r="C20" s="107"/>
      <c r="D20" s="117"/>
      <c r="E20" s="107"/>
      <c r="F20" s="107"/>
      <c r="G20" s="107"/>
      <c r="H20" s="107"/>
      <c r="I20" s="107"/>
      <c r="J20" s="107"/>
      <c r="K20" s="119"/>
      <c r="L20" s="107"/>
      <c r="M20" s="107"/>
      <c r="N20" s="18"/>
    </row>
    <row r="21" spans="1:16" ht="31.95" customHeight="1" thickBot="1" x14ac:dyDescent="0.55000000000000004">
      <c r="A21" s="112"/>
      <c r="B21" s="107"/>
      <c r="C21" s="107"/>
      <c r="D21" s="117"/>
      <c r="E21" s="118" t="s">
        <v>162</v>
      </c>
      <c r="F21" s="107"/>
      <c r="G21" s="107"/>
      <c r="H21" s="107"/>
      <c r="I21" s="107"/>
      <c r="J21" s="112" t="s">
        <v>159</v>
      </c>
      <c r="K21" s="119"/>
      <c r="L21" s="107"/>
      <c r="M21" s="107"/>
      <c r="N21" s="112"/>
    </row>
    <row r="22" spans="1:16" ht="31.95" customHeight="1" thickTop="1" thickBot="1" x14ac:dyDescent="0.55000000000000004">
      <c r="A22" s="120"/>
      <c r="B22" s="112" t="s">
        <v>147</v>
      </c>
      <c r="C22" s="107"/>
      <c r="D22" s="117"/>
      <c r="E22" s="120"/>
      <c r="F22" s="107"/>
      <c r="G22" s="107"/>
      <c r="H22" s="107"/>
      <c r="I22" s="117"/>
      <c r="J22" s="116"/>
      <c r="K22" s="119"/>
      <c r="L22" s="107"/>
      <c r="M22" s="112" t="s">
        <v>174</v>
      </c>
      <c r="N22" s="116"/>
    </row>
    <row r="23" spans="1:16" ht="31.95" customHeight="1" thickTop="1" thickBot="1" x14ac:dyDescent="0.55000000000000004">
      <c r="A23" s="121"/>
      <c r="B23" s="113"/>
      <c r="C23" s="107"/>
      <c r="D23" s="117"/>
      <c r="E23" s="117"/>
      <c r="F23" s="107"/>
      <c r="G23" s="107"/>
      <c r="H23" s="107"/>
      <c r="I23" s="117"/>
      <c r="J23" s="107"/>
      <c r="K23" s="119"/>
      <c r="L23" s="107"/>
      <c r="M23" s="126"/>
      <c r="N23" s="122"/>
    </row>
    <row r="24" spans="1:16" ht="31.95" customHeight="1" thickTop="1" thickBot="1" x14ac:dyDescent="0.55000000000000004">
      <c r="A24" s="18"/>
      <c r="B24" s="125"/>
      <c r="C24" s="118" t="s">
        <v>147</v>
      </c>
      <c r="D24" s="117"/>
      <c r="E24" s="117"/>
      <c r="F24" s="107"/>
      <c r="G24" s="107"/>
      <c r="H24" s="107"/>
      <c r="I24" s="117"/>
      <c r="J24" s="107"/>
      <c r="K24" s="119"/>
      <c r="L24" s="127" t="s">
        <v>175</v>
      </c>
      <c r="M24" s="119"/>
      <c r="N24" s="18"/>
    </row>
    <row r="25" spans="1:16" ht="31.95" customHeight="1" thickTop="1" thickBot="1" x14ac:dyDescent="0.55000000000000004">
      <c r="A25" s="112"/>
      <c r="B25" s="117"/>
      <c r="C25" s="120"/>
      <c r="D25" s="117"/>
      <c r="E25" s="117"/>
      <c r="F25" s="107"/>
      <c r="G25" s="107"/>
      <c r="H25" s="107"/>
      <c r="I25" s="117"/>
      <c r="J25" s="107"/>
      <c r="K25" s="119"/>
      <c r="L25" s="116"/>
      <c r="M25" s="119"/>
      <c r="N25" s="112"/>
    </row>
    <row r="26" spans="1:16" ht="31.95" customHeight="1" thickTop="1" thickBot="1" x14ac:dyDescent="0.55000000000000004">
      <c r="A26" s="120"/>
      <c r="B26" s="121" t="s">
        <v>164</v>
      </c>
      <c r="C26" s="117"/>
      <c r="D26" s="117"/>
      <c r="E26" s="117"/>
      <c r="F26" s="107"/>
      <c r="G26" s="107"/>
      <c r="H26" s="107"/>
      <c r="I26" s="117"/>
      <c r="J26" s="107"/>
      <c r="K26" s="119"/>
      <c r="L26" s="119"/>
      <c r="M26" s="122" t="s">
        <v>175</v>
      </c>
      <c r="N26" s="116"/>
    </row>
    <row r="27" spans="1:16" ht="31.95" customHeight="1" thickTop="1" thickBot="1" x14ac:dyDescent="0.55000000000000004">
      <c r="A27" s="121"/>
      <c r="B27" s="123"/>
      <c r="C27" s="117"/>
      <c r="D27" s="117"/>
      <c r="E27" s="117"/>
      <c r="F27" s="107"/>
      <c r="G27" s="107"/>
      <c r="H27" s="107"/>
      <c r="I27" s="117"/>
      <c r="J27" s="107"/>
      <c r="K27" s="119"/>
      <c r="L27" s="119"/>
      <c r="M27" s="18"/>
      <c r="N27" s="122"/>
    </row>
    <row r="28" spans="1:16" ht="31.95" customHeight="1" thickTop="1" thickBot="1" x14ac:dyDescent="0.55000000000000004">
      <c r="A28" s="18"/>
      <c r="B28" s="107"/>
      <c r="C28" s="117"/>
      <c r="D28" s="121" t="s">
        <v>147</v>
      </c>
      <c r="E28" s="117"/>
      <c r="F28" s="107"/>
      <c r="G28" s="107"/>
      <c r="H28" s="107"/>
      <c r="I28" s="117"/>
      <c r="J28" s="107"/>
      <c r="K28" s="122" t="s">
        <v>137</v>
      </c>
      <c r="L28" s="119"/>
      <c r="M28" s="107"/>
      <c r="N28" s="18"/>
      <c r="O28" s="207"/>
      <c r="P28" s="207"/>
    </row>
    <row r="29" spans="1:16" ht="31.95" customHeight="1" thickTop="1" thickBot="1" x14ac:dyDescent="0.55000000000000004">
      <c r="A29" s="112"/>
      <c r="B29" s="107"/>
      <c r="C29" s="117"/>
      <c r="D29" s="18"/>
      <c r="E29" s="117"/>
      <c r="F29" s="107"/>
      <c r="G29" s="107"/>
      <c r="H29" s="107"/>
      <c r="I29" s="117"/>
      <c r="J29" s="107"/>
      <c r="K29" s="18"/>
      <c r="L29" s="119"/>
      <c r="M29" s="107"/>
      <c r="N29" s="112"/>
    </row>
    <row r="30" spans="1:16" ht="31.95" customHeight="1" thickTop="1" thickBot="1" x14ac:dyDescent="0.55000000000000004">
      <c r="A30" s="120"/>
      <c r="B30" s="112" t="s">
        <v>161</v>
      </c>
      <c r="C30" s="117"/>
      <c r="D30" s="107"/>
      <c r="E30" s="117"/>
      <c r="F30" s="107"/>
      <c r="G30" s="107"/>
      <c r="H30" s="107"/>
      <c r="I30" s="117"/>
      <c r="J30" s="107"/>
      <c r="K30" s="107"/>
      <c r="L30" s="119"/>
      <c r="M30" s="112" t="s">
        <v>137</v>
      </c>
      <c r="N30" s="116"/>
      <c r="O30" s="207"/>
      <c r="P30" s="207"/>
    </row>
    <row r="31" spans="1:16" ht="31.95" customHeight="1" thickTop="1" thickBot="1" x14ac:dyDescent="0.55000000000000004">
      <c r="A31" s="121"/>
      <c r="B31" s="113"/>
      <c r="C31" s="128"/>
      <c r="D31" s="119"/>
      <c r="E31" s="117"/>
      <c r="F31" s="107"/>
      <c r="G31" s="107"/>
      <c r="H31" s="107"/>
      <c r="I31" s="117"/>
      <c r="J31" s="107"/>
      <c r="K31" s="107"/>
      <c r="L31" s="119"/>
      <c r="M31" s="116"/>
      <c r="N31" s="122"/>
    </row>
    <row r="32" spans="1:16" ht="31.95" customHeight="1" thickTop="1" thickBot="1" x14ac:dyDescent="0.55000000000000004">
      <c r="A32" s="18"/>
      <c r="B32" s="125"/>
      <c r="C32" s="129" t="s">
        <v>161</v>
      </c>
      <c r="D32" s="119"/>
      <c r="E32" s="117"/>
      <c r="F32" s="107"/>
      <c r="G32" s="107"/>
      <c r="H32" s="107"/>
      <c r="I32" s="117"/>
      <c r="J32" s="107"/>
      <c r="K32" s="107"/>
      <c r="L32" s="122" t="s">
        <v>137</v>
      </c>
      <c r="M32" s="119"/>
      <c r="N32" s="18"/>
    </row>
    <row r="33" spans="1:16" ht="31.95" customHeight="1" thickTop="1" thickBot="1" x14ac:dyDescent="0.55000000000000004">
      <c r="A33" s="112"/>
      <c r="B33" s="117"/>
      <c r="C33" s="18"/>
      <c r="D33" s="107"/>
      <c r="E33" s="117"/>
      <c r="F33" s="107"/>
      <c r="G33" s="107"/>
      <c r="H33" s="107"/>
      <c r="I33" s="117"/>
      <c r="J33" s="107"/>
      <c r="K33" s="107"/>
      <c r="L33" s="18"/>
      <c r="M33" s="119"/>
      <c r="N33" s="112"/>
    </row>
    <row r="34" spans="1:16" ht="31.95" customHeight="1" thickTop="1" thickBot="1" x14ac:dyDescent="0.55000000000000004">
      <c r="A34" s="120"/>
      <c r="B34" s="121" t="s">
        <v>165</v>
      </c>
      <c r="C34" s="107"/>
      <c r="D34" s="107"/>
      <c r="E34" s="117"/>
      <c r="F34" s="107"/>
      <c r="G34" s="107"/>
      <c r="H34" s="107"/>
      <c r="I34" s="117"/>
      <c r="J34" s="107"/>
      <c r="K34" s="107"/>
      <c r="L34" s="107"/>
      <c r="M34" s="122" t="s">
        <v>176</v>
      </c>
      <c r="N34" s="116"/>
    </row>
    <row r="35" spans="1:16" ht="31.95" customHeight="1" thickTop="1" thickBot="1" x14ac:dyDescent="0.55000000000000004">
      <c r="A35" s="121"/>
      <c r="B35" s="123"/>
      <c r="C35" s="107"/>
      <c r="D35" s="107"/>
      <c r="E35" s="117"/>
      <c r="F35" s="119"/>
      <c r="G35" s="107"/>
      <c r="H35" s="107"/>
      <c r="I35" s="117"/>
      <c r="J35" s="107"/>
      <c r="K35" s="107"/>
      <c r="L35" s="107"/>
      <c r="M35" s="18"/>
      <c r="N35" s="122"/>
    </row>
    <row r="36" spans="1:16" ht="31.95" customHeight="1" thickTop="1" thickBot="1" x14ac:dyDescent="0.55000000000000004">
      <c r="A36" s="18"/>
      <c r="B36" s="114"/>
      <c r="C36" s="107"/>
      <c r="D36" s="107"/>
      <c r="E36" s="117"/>
      <c r="F36" s="122"/>
      <c r="G36" s="112"/>
      <c r="H36" s="130"/>
      <c r="I36" s="121"/>
      <c r="J36" s="107"/>
      <c r="K36" s="107"/>
      <c r="L36" s="107"/>
      <c r="M36" s="107"/>
      <c r="N36" s="18"/>
    </row>
    <row r="37" spans="1:16" ht="31.95" customHeight="1" thickTop="1" thickBot="1" x14ac:dyDescent="0.55000000000000004">
      <c r="A37" s="112"/>
      <c r="B37" s="107"/>
      <c r="C37" s="107"/>
      <c r="D37" s="107"/>
      <c r="E37" s="117"/>
      <c r="F37" s="116"/>
      <c r="G37" s="123"/>
      <c r="H37" s="18"/>
      <c r="I37" s="113"/>
      <c r="J37" s="107"/>
      <c r="K37" s="107"/>
      <c r="L37" s="107"/>
      <c r="M37" s="107"/>
      <c r="N37" s="112"/>
    </row>
    <row r="38" spans="1:16" ht="31.95" customHeight="1" thickTop="1" thickBot="1" x14ac:dyDescent="0.55000000000000004">
      <c r="A38" s="120"/>
      <c r="B38" s="112" t="s">
        <v>166</v>
      </c>
      <c r="C38" s="107"/>
      <c r="D38" s="107"/>
      <c r="E38" s="117"/>
      <c r="F38" s="107"/>
      <c r="G38" s="107"/>
      <c r="H38" s="107"/>
      <c r="I38" s="117"/>
      <c r="J38" s="107"/>
      <c r="K38" s="107"/>
      <c r="L38" s="107"/>
      <c r="M38" s="112" t="s">
        <v>177</v>
      </c>
      <c r="N38" s="116"/>
    </row>
    <row r="39" spans="1:16" ht="31.95" customHeight="1" thickTop="1" thickBot="1" x14ac:dyDescent="0.55000000000000004">
      <c r="A39" s="121"/>
      <c r="B39" s="113"/>
      <c r="C39" s="107"/>
      <c r="D39" s="107"/>
      <c r="E39" s="117"/>
      <c r="F39" s="107"/>
      <c r="G39" s="107"/>
      <c r="H39" s="107"/>
      <c r="I39" s="117"/>
      <c r="J39" s="107"/>
      <c r="K39" s="107"/>
      <c r="L39" s="107"/>
      <c r="M39" s="116"/>
      <c r="N39" s="122"/>
    </row>
    <row r="40" spans="1:16" ht="31.95" customHeight="1" thickTop="1" thickBot="1" x14ac:dyDescent="0.55000000000000004">
      <c r="A40" s="18"/>
      <c r="B40" s="125"/>
      <c r="C40" s="118" t="s">
        <v>167</v>
      </c>
      <c r="D40" s="107"/>
      <c r="E40" s="117"/>
      <c r="F40" s="107"/>
      <c r="G40" s="107"/>
      <c r="H40" s="107"/>
      <c r="I40" s="117"/>
      <c r="J40" s="107"/>
      <c r="K40" s="107"/>
      <c r="L40" s="112" t="s">
        <v>177</v>
      </c>
      <c r="M40" s="119"/>
      <c r="N40" s="18"/>
      <c r="O40" s="207"/>
      <c r="P40" s="207"/>
    </row>
    <row r="41" spans="1:16" ht="31.95" customHeight="1" thickTop="1" thickBot="1" x14ac:dyDescent="0.55000000000000004">
      <c r="A41" s="112"/>
      <c r="B41" s="117"/>
      <c r="C41" s="120"/>
      <c r="D41" s="107"/>
      <c r="E41" s="117"/>
      <c r="F41" s="107"/>
      <c r="G41" s="107"/>
      <c r="H41" s="107"/>
      <c r="I41" s="117"/>
      <c r="J41" s="107"/>
      <c r="K41" s="107"/>
      <c r="L41" s="116"/>
      <c r="M41" s="119"/>
      <c r="N41" s="112"/>
    </row>
    <row r="42" spans="1:16" ht="31.95" customHeight="1" thickTop="1" thickBot="1" x14ac:dyDescent="0.55000000000000004">
      <c r="A42" s="120"/>
      <c r="B42" s="121" t="s">
        <v>167</v>
      </c>
      <c r="C42" s="117"/>
      <c r="D42" s="107"/>
      <c r="E42" s="117"/>
      <c r="F42" s="107"/>
      <c r="G42" s="206"/>
      <c r="H42" s="206"/>
      <c r="I42" s="117"/>
      <c r="J42" s="107"/>
      <c r="K42" s="107"/>
      <c r="L42" s="119"/>
      <c r="M42" s="122" t="s">
        <v>178</v>
      </c>
      <c r="N42" s="116"/>
      <c r="O42" s="207"/>
      <c r="P42" s="207"/>
    </row>
    <row r="43" spans="1:16" ht="31.95" customHeight="1" thickTop="1" thickBot="1" x14ac:dyDescent="0.55000000000000004">
      <c r="A43" s="121"/>
      <c r="B43" s="123"/>
      <c r="C43" s="117"/>
      <c r="D43" s="107"/>
      <c r="E43" s="117"/>
      <c r="F43" s="107"/>
      <c r="G43" s="205" t="s">
        <v>8</v>
      </c>
      <c r="H43" s="205"/>
      <c r="I43" s="117"/>
      <c r="J43" s="107"/>
      <c r="K43" s="107"/>
      <c r="L43" s="119"/>
      <c r="M43" s="124"/>
      <c r="N43" s="122"/>
    </row>
    <row r="44" spans="1:16" ht="31.95" customHeight="1" thickTop="1" x14ac:dyDescent="0.5">
      <c r="A44" s="18"/>
      <c r="B44" s="114"/>
      <c r="C44" s="117"/>
      <c r="D44" s="107"/>
      <c r="E44" s="117"/>
      <c r="F44" s="107"/>
      <c r="G44" s="107"/>
      <c r="H44" s="107"/>
      <c r="I44" s="117"/>
      <c r="J44" s="107"/>
      <c r="K44" s="107"/>
      <c r="L44" s="119"/>
      <c r="M44" s="107"/>
      <c r="N44" s="18"/>
    </row>
    <row r="45" spans="1:16" ht="31.95" customHeight="1" thickBot="1" x14ac:dyDescent="0.55000000000000004">
      <c r="A45" s="112"/>
      <c r="B45" s="107"/>
      <c r="C45" s="117"/>
      <c r="D45" s="112" t="s">
        <v>168</v>
      </c>
      <c r="E45" s="117"/>
      <c r="F45" s="107"/>
      <c r="G45" s="107"/>
      <c r="H45" s="107"/>
      <c r="I45" s="117"/>
      <c r="J45" s="107"/>
      <c r="K45" s="112" t="s">
        <v>179</v>
      </c>
      <c r="L45" s="119"/>
      <c r="M45" s="107"/>
      <c r="N45" s="112"/>
    </row>
    <row r="46" spans="1:16" ht="31.95" customHeight="1" thickTop="1" thickBot="1" x14ac:dyDescent="0.55000000000000004">
      <c r="A46" s="120"/>
      <c r="B46" s="112" t="s">
        <v>168</v>
      </c>
      <c r="C46" s="117"/>
      <c r="D46" s="120"/>
      <c r="E46" s="117"/>
      <c r="F46" s="107"/>
      <c r="G46" s="107"/>
      <c r="H46" s="107"/>
      <c r="I46" s="117"/>
      <c r="J46" s="107"/>
      <c r="K46" s="116"/>
      <c r="L46" s="119"/>
      <c r="M46" s="131" t="s">
        <v>129</v>
      </c>
      <c r="N46" s="116"/>
    </row>
    <row r="47" spans="1:16" ht="31.95" customHeight="1" thickTop="1" thickBot="1" x14ac:dyDescent="0.55000000000000004">
      <c r="A47" s="121"/>
      <c r="B47" s="113"/>
      <c r="C47" s="117"/>
      <c r="D47" s="117"/>
      <c r="E47" s="117"/>
      <c r="F47" s="107"/>
      <c r="G47" s="107"/>
      <c r="H47" s="107"/>
      <c r="I47" s="117"/>
      <c r="J47" s="107"/>
      <c r="K47" s="119"/>
      <c r="L47" s="119"/>
      <c r="M47" s="132"/>
      <c r="N47" s="122"/>
    </row>
    <row r="48" spans="1:16" ht="31.95" customHeight="1" thickTop="1" thickBot="1" x14ac:dyDescent="0.55000000000000004">
      <c r="A48" s="18"/>
      <c r="B48" s="125"/>
      <c r="C48" s="121" t="s">
        <v>168</v>
      </c>
      <c r="D48" s="117"/>
      <c r="E48" s="117"/>
      <c r="F48" s="107"/>
      <c r="G48" s="206"/>
      <c r="H48" s="206"/>
      <c r="I48" s="117"/>
      <c r="J48" s="107"/>
      <c r="K48" s="119"/>
      <c r="L48" s="122" t="s">
        <v>179</v>
      </c>
      <c r="M48" s="119"/>
      <c r="N48" s="18"/>
    </row>
    <row r="49" spans="1:14" ht="31.95" customHeight="1" thickTop="1" thickBot="1" x14ac:dyDescent="0.55000000000000004">
      <c r="A49" s="112"/>
      <c r="B49" s="117"/>
      <c r="C49" s="123"/>
      <c r="D49" s="117"/>
      <c r="E49" s="117"/>
      <c r="F49" s="107"/>
      <c r="G49" s="205" t="s">
        <v>9</v>
      </c>
      <c r="H49" s="205"/>
      <c r="I49" s="117"/>
      <c r="J49" s="107"/>
      <c r="K49" s="119"/>
      <c r="L49" s="18"/>
      <c r="M49" s="119"/>
      <c r="N49" s="112"/>
    </row>
    <row r="50" spans="1:14" ht="31.95" customHeight="1" thickTop="1" thickBot="1" x14ac:dyDescent="0.55000000000000004">
      <c r="A50" s="120"/>
      <c r="B50" s="121" t="s">
        <v>169</v>
      </c>
      <c r="C50" s="107"/>
      <c r="D50" s="117"/>
      <c r="E50" s="117"/>
      <c r="F50" s="107"/>
      <c r="G50" s="107"/>
      <c r="H50" s="107"/>
      <c r="I50" s="117"/>
      <c r="J50" s="107"/>
      <c r="K50" s="119"/>
      <c r="L50" s="107"/>
      <c r="M50" s="122" t="s">
        <v>179</v>
      </c>
      <c r="N50" s="116"/>
    </row>
    <row r="51" spans="1:14" ht="31.95" customHeight="1" thickTop="1" thickBot="1" x14ac:dyDescent="0.55000000000000004">
      <c r="A51" s="121"/>
      <c r="B51" s="123"/>
      <c r="C51" s="107"/>
      <c r="D51" s="117"/>
      <c r="E51" s="117"/>
      <c r="F51" s="107"/>
      <c r="G51" s="107"/>
      <c r="H51" s="107"/>
      <c r="I51" s="117"/>
      <c r="J51" s="119"/>
      <c r="K51" s="119"/>
      <c r="L51" s="107"/>
      <c r="M51" s="124"/>
      <c r="N51" s="122"/>
    </row>
    <row r="52" spans="1:14" ht="31.95" customHeight="1" thickTop="1" x14ac:dyDescent="0.5">
      <c r="A52" s="18"/>
      <c r="B52" s="114"/>
      <c r="C52" s="107"/>
      <c r="D52" s="117"/>
      <c r="E52" s="117"/>
      <c r="F52" s="107"/>
      <c r="G52" s="107"/>
      <c r="H52" s="107"/>
      <c r="I52" s="107"/>
      <c r="J52" s="119"/>
      <c r="K52" s="119"/>
      <c r="L52" s="107"/>
      <c r="M52" s="107"/>
      <c r="N52" s="18"/>
    </row>
    <row r="53" spans="1:14" ht="31.95" customHeight="1" thickBot="1" x14ac:dyDescent="0.55000000000000004">
      <c r="A53" s="112"/>
      <c r="B53" s="107"/>
      <c r="C53" s="107"/>
      <c r="D53" s="117"/>
      <c r="E53" s="133" t="s">
        <v>168</v>
      </c>
      <c r="F53" s="107"/>
      <c r="G53" s="107"/>
      <c r="H53" s="107"/>
      <c r="I53" s="107"/>
      <c r="J53" s="122" t="s">
        <v>180</v>
      </c>
      <c r="K53" s="119"/>
      <c r="L53" s="107"/>
      <c r="M53" s="107"/>
      <c r="N53" s="112"/>
    </row>
    <row r="54" spans="1:14" ht="31.95" customHeight="1" thickTop="1" thickBot="1" x14ac:dyDescent="0.55000000000000004">
      <c r="A54" s="120"/>
      <c r="B54" s="112" t="s">
        <v>151</v>
      </c>
      <c r="C54" s="107"/>
      <c r="D54" s="117"/>
      <c r="E54" s="18"/>
      <c r="F54" s="107"/>
      <c r="G54" s="107"/>
      <c r="H54" s="107"/>
      <c r="I54" s="107"/>
      <c r="J54" s="107"/>
      <c r="K54" s="119"/>
      <c r="L54" s="107"/>
      <c r="M54" s="112" t="s">
        <v>132</v>
      </c>
      <c r="N54" s="116"/>
    </row>
    <row r="55" spans="1:14" ht="31.95" customHeight="1" thickTop="1" thickBot="1" x14ac:dyDescent="0.55000000000000004">
      <c r="A55" s="121"/>
      <c r="B55" s="113"/>
      <c r="C55" s="107"/>
      <c r="D55" s="117"/>
      <c r="E55" s="107"/>
      <c r="F55" s="107"/>
      <c r="G55" s="107"/>
      <c r="H55" s="107"/>
      <c r="I55" s="107"/>
      <c r="J55" s="107"/>
      <c r="K55" s="119"/>
      <c r="L55" s="107"/>
      <c r="M55" s="116"/>
      <c r="N55" s="122"/>
    </row>
    <row r="56" spans="1:14" ht="31.95" customHeight="1" thickTop="1" thickBot="1" x14ac:dyDescent="0.55000000000000004">
      <c r="A56" s="18"/>
      <c r="B56" s="125"/>
      <c r="C56" s="112" t="s">
        <v>151</v>
      </c>
      <c r="D56" s="117"/>
      <c r="E56" s="107"/>
      <c r="F56" s="107"/>
      <c r="G56" s="107"/>
      <c r="H56" s="107"/>
      <c r="I56" s="107"/>
      <c r="J56" s="107"/>
      <c r="K56" s="119"/>
      <c r="L56" s="112" t="s">
        <v>132</v>
      </c>
      <c r="M56" s="119"/>
      <c r="N56" s="18"/>
    </row>
    <row r="57" spans="1:14" ht="31.95" customHeight="1" thickTop="1" thickBot="1" x14ac:dyDescent="0.55000000000000004">
      <c r="A57" s="112"/>
      <c r="B57" s="117"/>
      <c r="C57" s="113"/>
      <c r="D57" s="117"/>
      <c r="E57" s="107"/>
      <c r="F57" s="107"/>
      <c r="G57" s="107"/>
      <c r="H57" s="107"/>
      <c r="I57" s="107"/>
      <c r="J57" s="107"/>
      <c r="K57" s="119"/>
      <c r="L57" s="116"/>
      <c r="M57" s="119"/>
      <c r="N57" s="112"/>
    </row>
    <row r="58" spans="1:14" ht="31.95" customHeight="1" thickTop="1" thickBot="1" x14ac:dyDescent="0.55000000000000004">
      <c r="A58" s="120"/>
      <c r="B58" s="121" t="s">
        <v>170</v>
      </c>
      <c r="C58" s="117"/>
      <c r="D58" s="117"/>
      <c r="E58" s="107"/>
      <c r="F58" s="107"/>
      <c r="G58" s="107"/>
      <c r="H58" s="107"/>
      <c r="I58" s="107"/>
      <c r="J58" s="107"/>
      <c r="K58" s="119"/>
      <c r="L58" s="119"/>
      <c r="M58" s="122" t="s">
        <v>153</v>
      </c>
      <c r="N58" s="116"/>
    </row>
    <row r="59" spans="1:14" ht="31.95" customHeight="1" thickTop="1" thickBot="1" x14ac:dyDescent="0.55000000000000004">
      <c r="A59" s="121"/>
      <c r="B59" s="123"/>
      <c r="C59" s="117"/>
      <c r="D59" s="117"/>
      <c r="E59" s="107"/>
      <c r="F59" s="107"/>
      <c r="G59" s="107"/>
      <c r="H59" s="107"/>
      <c r="I59" s="107"/>
      <c r="J59" s="107"/>
      <c r="K59" s="119"/>
      <c r="L59" s="119"/>
      <c r="M59" s="18"/>
      <c r="N59" s="122"/>
    </row>
    <row r="60" spans="1:14" ht="31.95" customHeight="1" thickTop="1" x14ac:dyDescent="0.5">
      <c r="A60" s="18"/>
      <c r="B60" s="114"/>
      <c r="C60" s="117"/>
      <c r="D60" s="117"/>
      <c r="E60" s="107"/>
      <c r="F60" s="107"/>
      <c r="G60" s="107"/>
      <c r="H60" s="107"/>
      <c r="I60" s="107"/>
      <c r="J60" s="107"/>
      <c r="K60" s="119"/>
      <c r="L60" s="119"/>
      <c r="M60" s="107"/>
      <c r="N60" s="18"/>
    </row>
    <row r="61" spans="1:14" ht="31.95" customHeight="1" thickBot="1" x14ac:dyDescent="0.55000000000000004">
      <c r="A61" s="112"/>
      <c r="B61" s="107"/>
      <c r="C61" s="117"/>
      <c r="D61" s="121" t="s">
        <v>171</v>
      </c>
      <c r="E61" s="107"/>
      <c r="F61" s="107"/>
      <c r="G61" s="107"/>
      <c r="H61" s="107"/>
      <c r="I61" s="107"/>
      <c r="J61" s="107"/>
      <c r="K61" s="122" t="s">
        <v>180</v>
      </c>
      <c r="L61" s="119"/>
      <c r="M61" s="107"/>
      <c r="N61" s="112"/>
    </row>
    <row r="62" spans="1:14" ht="31.95" customHeight="1" thickTop="1" thickBot="1" x14ac:dyDescent="0.55000000000000004">
      <c r="A62" s="120"/>
      <c r="B62" s="112" t="s">
        <v>130</v>
      </c>
      <c r="C62" s="117"/>
      <c r="D62" s="18"/>
      <c r="E62" s="107"/>
      <c r="F62" s="107"/>
      <c r="G62" s="107"/>
      <c r="H62" s="107"/>
      <c r="I62" s="107"/>
      <c r="J62" s="107"/>
      <c r="K62" s="18"/>
      <c r="L62" s="119"/>
      <c r="M62" s="112" t="s">
        <v>143</v>
      </c>
      <c r="N62" s="116"/>
    </row>
    <row r="63" spans="1:14" ht="31.95" customHeight="1" thickTop="1" thickBot="1" x14ac:dyDescent="0.55000000000000004">
      <c r="A63" s="121"/>
      <c r="B63" s="113"/>
      <c r="C63" s="117"/>
      <c r="D63" s="107"/>
      <c r="E63" s="107"/>
      <c r="F63" s="107"/>
      <c r="G63" s="107"/>
      <c r="H63" s="107"/>
      <c r="I63" s="107"/>
      <c r="J63" s="107"/>
      <c r="K63" s="107"/>
      <c r="L63" s="119"/>
      <c r="M63" s="116"/>
      <c r="N63" s="122"/>
    </row>
    <row r="64" spans="1:14" ht="31.95" customHeight="1" thickTop="1" thickBot="1" x14ac:dyDescent="0.55000000000000004">
      <c r="A64" s="123"/>
      <c r="B64" s="117"/>
      <c r="C64" s="121" t="s">
        <v>171</v>
      </c>
      <c r="D64" s="107"/>
      <c r="E64" s="107"/>
      <c r="F64" s="107"/>
      <c r="G64" s="107"/>
      <c r="H64" s="107"/>
      <c r="I64" s="107"/>
      <c r="J64" s="107"/>
      <c r="K64" s="107"/>
      <c r="L64" s="134" t="s">
        <v>180</v>
      </c>
      <c r="M64" s="119"/>
      <c r="N64" s="18"/>
    </row>
    <row r="65" spans="1:14" ht="31.95" customHeight="1" thickTop="1" thickBot="1" x14ac:dyDescent="0.55000000000000004">
      <c r="A65" s="112"/>
      <c r="B65" s="117"/>
      <c r="C65" s="123"/>
      <c r="D65" s="107"/>
      <c r="E65" s="107"/>
      <c r="F65" s="107"/>
      <c r="G65" s="107"/>
      <c r="H65" s="107"/>
      <c r="I65" s="107"/>
      <c r="J65" s="107"/>
      <c r="K65" s="107"/>
      <c r="L65" s="18"/>
      <c r="M65" s="119"/>
      <c r="N65" s="112"/>
    </row>
    <row r="66" spans="1:14" ht="31.95" customHeight="1" thickTop="1" thickBot="1" x14ac:dyDescent="0.55000000000000004">
      <c r="A66" s="120"/>
      <c r="B66" s="121" t="s">
        <v>171</v>
      </c>
      <c r="C66" s="107"/>
      <c r="D66" s="107"/>
      <c r="E66" s="107"/>
      <c r="F66" s="107"/>
      <c r="G66" s="107"/>
      <c r="H66" s="107"/>
      <c r="I66" s="107"/>
      <c r="J66" s="107"/>
      <c r="K66" s="107"/>
      <c r="L66" s="107"/>
      <c r="M66" s="122" t="s">
        <v>180</v>
      </c>
      <c r="N66" s="116"/>
    </row>
    <row r="67" spans="1:14" ht="31.95" customHeight="1" thickTop="1" thickBot="1" x14ac:dyDescent="0.55000000000000004">
      <c r="A67" s="121"/>
      <c r="B67" s="123"/>
      <c r="C67" s="107"/>
      <c r="D67" s="107"/>
      <c r="E67" s="107"/>
      <c r="F67" s="107"/>
      <c r="G67" s="107"/>
      <c r="H67" s="107"/>
      <c r="I67" s="107"/>
      <c r="J67" s="107"/>
      <c r="K67" s="107"/>
      <c r="L67" s="107"/>
      <c r="M67" s="18"/>
      <c r="N67" s="122"/>
    </row>
    <row r="68" spans="1:14" ht="31.95" customHeight="1" thickTop="1" x14ac:dyDescent="0.5">
      <c r="A68" s="107"/>
      <c r="B68" s="107"/>
      <c r="C68" s="107"/>
      <c r="D68" s="107"/>
      <c r="E68" s="107"/>
      <c r="F68" s="107"/>
      <c r="G68" s="107"/>
      <c r="H68" s="107"/>
      <c r="I68" s="107"/>
      <c r="J68" s="107"/>
      <c r="K68" s="107"/>
      <c r="L68" s="107"/>
      <c r="M68" s="107"/>
      <c r="N68" s="18"/>
    </row>
    <row r="69" spans="1:14" ht="31.95" customHeight="1" x14ac:dyDescent="0.5">
      <c r="A69" s="107"/>
      <c r="B69" s="107"/>
      <c r="C69" s="107"/>
      <c r="D69" s="107"/>
      <c r="E69" s="107"/>
      <c r="F69" s="107"/>
      <c r="G69" s="107"/>
      <c r="H69" s="107"/>
      <c r="I69" s="107"/>
      <c r="J69" s="107"/>
      <c r="K69" s="107"/>
      <c r="L69" s="107"/>
      <c r="M69" s="107"/>
      <c r="N69" s="107"/>
    </row>
    <row r="70" spans="1:14" ht="31.95" customHeight="1" x14ac:dyDescent="0.5">
      <c r="A70" s="107"/>
      <c r="B70" s="107"/>
      <c r="C70" s="107"/>
      <c r="D70" s="107"/>
      <c r="E70" s="107"/>
      <c r="F70" s="107"/>
      <c r="G70" s="107"/>
      <c r="H70" s="107"/>
      <c r="I70" s="107"/>
      <c r="J70" s="107"/>
      <c r="K70" s="107"/>
      <c r="L70" s="107"/>
      <c r="M70" s="107"/>
      <c r="N70" s="107"/>
    </row>
    <row r="71" spans="1:14" ht="31.95" customHeight="1" x14ac:dyDescent="0.5">
      <c r="A71" s="107"/>
      <c r="B71" s="107"/>
      <c r="C71" s="107"/>
      <c r="D71" s="107"/>
      <c r="E71" s="107"/>
      <c r="F71" s="107"/>
      <c r="G71" s="107"/>
      <c r="H71" s="107"/>
      <c r="I71" s="107"/>
      <c r="J71" s="107"/>
      <c r="K71" s="107"/>
      <c r="L71" s="107"/>
      <c r="M71" s="107"/>
      <c r="N71" s="107"/>
    </row>
    <row r="72" spans="1:14" ht="31.95" customHeight="1" x14ac:dyDescent="0.5">
      <c r="A72" s="107"/>
      <c r="B72" s="107"/>
      <c r="C72" s="107"/>
      <c r="D72" s="107"/>
      <c r="E72" s="107"/>
      <c r="F72" s="107"/>
      <c r="G72" s="107"/>
      <c r="H72" s="107"/>
      <c r="I72" s="107"/>
      <c r="J72" s="107"/>
      <c r="K72" s="107"/>
      <c r="L72" s="107"/>
      <c r="M72" s="107"/>
      <c r="N72" s="107"/>
    </row>
    <row r="73" spans="1:14" ht="31.95" customHeight="1" x14ac:dyDescent="0.5">
      <c r="A73" s="107"/>
      <c r="B73" s="107"/>
      <c r="C73" s="107"/>
      <c r="D73" s="107"/>
      <c r="E73" s="107"/>
      <c r="F73" s="107"/>
      <c r="G73" s="107"/>
      <c r="H73" s="107"/>
      <c r="I73" s="107"/>
      <c r="J73" s="107"/>
      <c r="K73" s="107"/>
      <c r="L73" s="107"/>
      <c r="M73" s="107"/>
      <c r="N73" s="107"/>
    </row>
    <row r="74" spans="1:14" ht="31.95" customHeight="1" x14ac:dyDescent="0.5">
      <c r="A74" s="107"/>
      <c r="B74" s="107"/>
      <c r="C74" s="107"/>
      <c r="D74" s="107"/>
      <c r="E74" s="107"/>
      <c r="F74" s="107"/>
      <c r="G74" s="107"/>
      <c r="H74" s="107"/>
      <c r="I74" s="107"/>
      <c r="J74" s="107"/>
      <c r="K74" s="107"/>
      <c r="L74" s="107"/>
      <c r="M74" s="107"/>
      <c r="N74" s="107"/>
    </row>
    <row r="75" spans="1:14" ht="31.95" customHeight="1" x14ac:dyDescent="0.5">
      <c r="A75" s="107"/>
      <c r="B75" s="107"/>
      <c r="C75" s="107"/>
      <c r="D75" s="107"/>
      <c r="E75" s="107"/>
      <c r="F75" s="107"/>
      <c r="G75" s="107"/>
      <c r="H75" s="107"/>
      <c r="I75" s="107"/>
      <c r="J75" s="107"/>
      <c r="K75" s="107"/>
      <c r="L75" s="107"/>
      <c r="M75" s="107"/>
      <c r="N75" s="107"/>
    </row>
    <row r="76" spans="1:14" ht="31.95" customHeight="1" x14ac:dyDescent="0.5">
      <c r="A76" s="107"/>
      <c r="B76" s="107"/>
      <c r="C76" s="107"/>
      <c r="D76" s="107"/>
      <c r="E76" s="107"/>
      <c r="F76" s="107"/>
      <c r="G76" s="107"/>
      <c r="H76" s="107"/>
      <c r="I76" s="107"/>
      <c r="J76" s="107"/>
      <c r="K76" s="107"/>
      <c r="L76" s="107"/>
      <c r="M76" s="107"/>
      <c r="N76" s="107"/>
    </row>
    <row r="77" spans="1:14" ht="31.95" customHeight="1" x14ac:dyDescent="0.5">
      <c r="A77" s="107"/>
      <c r="B77" s="107"/>
      <c r="C77" s="107"/>
      <c r="D77" s="107"/>
      <c r="E77" s="107"/>
      <c r="F77" s="107"/>
      <c r="G77" s="107"/>
      <c r="H77" s="107"/>
      <c r="I77" s="107"/>
      <c r="J77" s="107"/>
      <c r="K77" s="107"/>
      <c r="L77" s="107"/>
      <c r="M77" s="107"/>
      <c r="N77" s="107"/>
    </row>
    <row r="78" spans="1:14" ht="31.95" customHeight="1" x14ac:dyDescent="0.5">
      <c r="A78" s="107"/>
      <c r="B78" s="107"/>
      <c r="C78" s="107"/>
      <c r="D78" s="107"/>
      <c r="E78" s="107"/>
      <c r="F78" s="107"/>
      <c r="G78" s="107"/>
      <c r="H78" s="107"/>
      <c r="I78" s="107"/>
      <c r="J78" s="107"/>
      <c r="K78" s="107"/>
      <c r="L78" s="107"/>
      <c r="M78" s="107"/>
      <c r="N78" s="107"/>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14</vt:i4>
      </vt:variant>
    </vt:vector>
  </HeadingPairs>
  <TitlesOfParts>
    <vt:vector size="32" baseType="lpstr">
      <vt:lpstr>GROSS SINGLES</vt:lpstr>
      <vt:lpstr>SR. GROSS SINGLES</vt:lpstr>
      <vt:lpstr>NET SINGLES</vt:lpstr>
      <vt:lpstr>SR. NET SINGLES</vt:lpstr>
      <vt:lpstr>SUPER SR. NET SINGLES</vt:lpstr>
      <vt:lpstr>GROSS 4-BALL</vt:lpstr>
      <vt:lpstr>SR. GROSS 4-BALL</vt:lpstr>
      <vt:lpstr>NET 4-BALL</vt:lpstr>
      <vt:lpstr>SR. NET 4-BALL</vt:lpstr>
      <vt:lpstr>ESTIMATED PAYOUTS</vt:lpstr>
      <vt:lpstr>NAMER</vt:lpstr>
      <vt:lpstr>late</vt:lpstr>
      <vt:lpstr>EMAIL LIST</vt:lpstr>
      <vt:lpstr>MATCH PLAY RULES</vt:lpstr>
      <vt:lpstr>SCHEDULER SHEET</vt:lpstr>
      <vt:lpstr>4Ball Playing Hdcp Instructions</vt:lpstr>
      <vt:lpstr>4BALL PLAYING HANDICAP</vt:lpstr>
      <vt:lpstr>TRANSPOSE NAMES</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2023-09-06T22:45:55Z</cp:lastPrinted>
  <dcterms:created xsi:type="dcterms:W3CDTF">2022-12-24T19:42:26Z</dcterms:created>
  <dcterms:modified xsi:type="dcterms:W3CDTF">2023-10-04T07:27:45Z</dcterms:modified>
</cp:coreProperties>
</file>