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defaultThemeVersion="166925"/>
  <mc:AlternateContent xmlns:mc="http://schemas.openxmlformats.org/markup-compatibility/2006">
    <mc:Choice Requires="x15">
      <x15ac:absPath xmlns:x15ac="http://schemas.microsoft.com/office/spreadsheetml/2010/11/ac" url="C:\Users\pscha\Documents\PAUL'S NEW FILES 11-7-2022\GOLF\SMGA\MATCH PLAY\2023 MATCH PLAY\"/>
    </mc:Choice>
  </mc:AlternateContent>
  <xr:revisionPtr revIDLastSave="0" documentId="13_ncr:1_{2B04B0D7-285C-4DB5-AA27-AF2F9CE0BEEA}" xr6:coauthVersionLast="47" xr6:coauthVersionMax="47" xr10:uidLastSave="{00000000-0000-0000-0000-000000000000}"/>
  <bookViews>
    <workbookView xWindow="-108" yWindow="-108" windowWidth="23256" windowHeight="12576" tabRatio="814" xr2:uid="{ABE8B0A4-11D5-4004-982E-AEC9B2BCE545}"/>
  </bookViews>
  <sheets>
    <sheet name="GROSS SINGLES" sheetId="4" r:id="rId1"/>
    <sheet name="SR. GROSS SINGLES" sheetId="6" r:id="rId2"/>
    <sheet name="NET SINGLES" sheetId="5" r:id="rId3"/>
    <sheet name="SR. NET SINGLES" sheetId="7" r:id="rId4"/>
    <sheet name="SUPER SR. NET SINGLES" sheetId="8" r:id="rId5"/>
    <sheet name="Sheet1" sheetId="21" state="hidden" r:id="rId6"/>
    <sheet name="NET 4-BALL" sheetId="9" r:id="rId7"/>
    <sheet name="SR. NET 4-BALL" sheetId="10" r:id="rId8"/>
    <sheet name="SR. GROSS 4-BALL" sheetId="11" r:id="rId9"/>
    <sheet name="GROSS 4-BALL" sheetId="12" r:id="rId10"/>
    <sheet name="ESTIMATED PAYOUTS" sheetId="14" state="hidden" r:id="rId11"/>
    <sheet name="NAMER" sheetId="20" state="hidden" r:id="rId12"/>
    <sheet name="EMAIL LIST" sheetId="15" r:id="rId13"/>
    <sheet name="MATCH PLAY RULES" sheetId="16" r:id="rId14"/>
    <sheet name="SCHEDULER SHEET" sheetId="19" r:id="rId15"/>
    <sheet name="4Ball Playing Hdcp Instructions" sheetId="17" r:id="rId16"/>
    <sheet name="4BALL PLAYING HANDICAP" sheetId="18" r:id="rId17"/>
  </sheets>
  <externalReferences>
    <externalReference r:id="rId18"/>
  </externalReferences>
  <definedNames>
    <definedName name="chicagopts">[1]Data!$A$36:$E$42</definedName>
    <definedName name="CLIST" localSheetId="12">#REF!</definedName>
    <definedName name="CLIST">#REF!</definedName>
    <definedName name="GAMES">[1]Data!$A$86:$A$116</definedName>
    <definedName name="GHOLE1">'[1]Gross Score Sheet'!$F$4:$F$147</definedName>
    <definedName name="GHOLE10">'[1]Gross Score Sheet'!$P$4:$P$147</definedName>
    <definedName name="GHOLE11">'[1]Gross Score Sheet'!$Q$4:$Q$147</definedName>
    <definedName name="GHOLE12">'[1]Gross Score Sheet'!$R$4:$R$147</definedName>
    <definedName name="GHOLE13">'[1]Gross Score Sheet'!$S$4:$S$147</definedName>
    <definedName name="GHOLE14">'[1]Gross Score Sheet'!$T$4:$T$147</definedName>
    <definedName name="GHOLE15">'[1]Gross Score Sheet'!$U$4:$U$147</definedName>
    <definedName name="GHOLE16">'[1]Gross Score Sheet'!$V$4:$V$147</definedName>
    <definedName name="GHOLE17">'[1]Gross Score Sheet'!$W$4:$W$147</definedName>
    <definedName name="GHOLE18">'[1]Gross Score Sheet'!$X$4:$X$147</definedName>
    <definedName name="GHOLE2">'[1]Gross Score Sheet'!$G$4:$G$147</definedName>
    <definedName name="GHOLE3">'[1]Gross Score Sheet'!$H$4:$H$147</definedName>
    <definedName name="GHOLE4">'[1]Gross Score Sheet'!$I$4:$I$147</definedName>
    <definedName name="GHOLE5">'[1]Gross Score Sheet'!$J$4:$J$147</definedName>
    <definedName name="GHOLE6">'[1]Gross Score Sheet'!$K$4:$K$147</definedName>
    <definedName name="GHOLE7">'[1]Gross Score Sheet'!$L$4:$L$147</definedName>
    <definedName name="GHOLE8">'[1]Gross Score Sheet'!$M$4:$M$147</definedName>
    <definedName name="GHOLE9">'[1]Gross Score Sheet'!$N$4:$N$147</definedName>
    <definedName name="INGROSSSKIN">'[1]Gross Score Sheet'!$AD$4:$AD$147</definedName>
    <definedName name="INNETSKIN">'[1]Gross Score Sheet'!$AE$4:$AE$147</definedName>
    <definedName name="NHOLE1">'[1]Net Score Calc'!$D$4:$D$147</definedName>
    <definedName name="NHOLE10">'[1]Net Score Calc'!$N$4:$N$147</definedName>
    <definedName name="NHOLE11">'[1]Net Score Calc'!$O$4:$O$147</definedName>
    <definedName name="NHOLE12">'[1]Net Score Calc'!$P$4:$P$147</definedName>
    <definedName name="NHOLE13">'[1]Net Score Calc'!$Q$4:$Q$147</definedName>
    <definedName name="NHOLE14">'[1]Net Score Calc'!$R$4:$R$147</definedName>
    <definedName name="NHOLE15">'[1]Net Score Calc'!$S$4:$S$147</definedName>
    <definedName name="NHOLE16">'[1]Net Score Calc'!$T$4:$T$147</definedName>
    <definedName name="NHOLE17">'[1]Net Score Calc'!$U$4:$U$147</definedName>
    <definedName name="NHOLE18">'[1]Net Score Calc'!$V$4:$V$147</definedName>
    <definedName name="NHOLE2">'[1]Net Score Calc'!$E$4:$E$147</definedName>
    <definedName name="NHOLE3">'[1]Net Score Calc'!$F$4:$F$147</definedName>
    <definedName name="NHOLE4">'[1]Net Score Calc'!$G$4:$G$147</definedName>
    <definedName name="NHOLE5">'[1]Net Score Calc'!$H$4:$H$147</definedName>
    <definedName name="NHOLE6">'[1]Net Score Calc'!$I$4:$I$147</definedName>
    <definedName name="NHOLE7">'[1]Net Score Calc'!$J$4:$J$147</definedName>
    <definedName name="NHOLE8">'[1]Net Score Calc'!$K$4:$K$147</definedName>
    <definedName name="NHOLE9">'[1]Net Score Calc'!$L$4:$L$147</definedName>
    <definedName name="_xlnm.Print_Area" localSheetId="16">'4BALL PLAYING HANDICAP'!$B$1:$K$20</definedName>
    <definedName name="_xlnm.Print_Area" localSheetId="15">'4Ball Playing Hdcp Instructions'!$A$2:$B$18</definedName>
    <definedName name="_xlnm.Print_Area" localSheetId="12">'EMAIL LIST'!$B$1:$M$147</definedName>
    <definedName name="_xlnm.Print_Area" localSheetId="9">'GROSS 4-BALL'!$A$1:$N$68</definedName>
    <definedName name="_xlnm.Print_Area" localSheetId="0">'GROSS SINGLES'!$B$1:$M$67</definedName>
    <definedName name="_xlnm.Print_Area" localSheetId="13">'MATCH PLAY RULES'!$A$1:$V$47</definedName>
    <definedName name="_xlnm.Print_Area" localSheetId="6">'NET 4-BALL'!$A$1:$N$68</definedName>
    <definedName name="_xlnm.Print_Area" localSheetId="2">'NET SINGLES'!$A$1:$N$68</definedName>
    <definedName name="_xlnm.Print_Area" localSheetId="8">'SR. GROSS 4-BALL'!$A$1:$N$68</definedName>
    <definedName name="_xlnm.Print_Area" localSheetId="1">'SR. GROSS SINGLES'!$A$1:$N$68</definedName>
    <definedName name="_xlnm.Print_Area" localSheetId="7">'SR. NET 4-BALL'!$A$1:$N$68</definedName>
    <definedName name="_xlnm.Print_Area" localSheetId="3">'SR. NET SINGLES'!$A$1:$N$68</definedName>
    <definedName name="_xlnm.Print_Area" localSheetId="4">'SUPER SR. NET SINGLES'!$A$1:$N$68</definedName>
    <definedName name="_xlnm.Print_Titles" localSheetId="12">'EMAIL LIST'!$2:$5</definedName>
    <definedName name="valuevx">42.314159</definedName>
    <definedName name="vertex42_copyright" hidden="1">"© 2019 Vertex42 LLC"</definedName>
    <definedName name="vertex42_id" hidden="1">"2022-calendar-ink-saver.xlsx"</definedName>
    <definedName name="vertex42_title" hidden="1">"Ink Saver 2022 Calendar - Landscape"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 i="15" l="1"/>
  <c r="N21" i="21"/>
  <c r="N22" i="21"/>
  <c r="N23" i="21"/>
  <c r="N24" i="21"/>
  <c r="N25" i="21"/>
  <c r="N26" i="21"/>
  <c r="N27" i="21"/>
  <c r="N28" i="21"/>
  <c r="N29" i="21"/>
  <c r="N30" i="21"/>
  <c r="N31" i="21"/>
  <c r="N32" i="21"/>
  <c r="N33" i="21"/>
  <c r="N20" i="21"/>
  <c r="O67" i="20" l="1"/>
  <c r="O13" i="20"/>
  <c r="O14" i="20"/>
  <c r="O15" i="20"/>
  <c r="O16" i="20"/>
  <c r="O17" i="20"/>
  <c r="O18" i="20"/>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O58" i="20"/>
  <c r="O59" i="20"/>
  <c r="O60" i="20"/>
  <c r="O61" i="20"/>
  <c r="O62" i="20"/>
  <c r="O63" i="20"/>
  <c r="O64" i="20"/>
  <c r="O65" i="20"/>
  <c r="O66" i="20"/>
  <c r="O12" i="20"/>
  <c r="O11" i="20"/>
  <c r="O10" i="20"/>
  <c r="O9" i="20"/>
  <c r="O8" i="20"/>
  <c r="F7" i="20" l="1"/>
  <c r="B7" i="20"/>
  <c r="C107"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8" i="20"/>
  <c r="H9" i="20"/>
  <c r="J9" i="20" s="1"/>
  <c r="I9" i="20"/>
  <c r="K9" i="20" s="1"/>
  <c r="H10" i="20"/>
  <c r="J10" i="20" s="1"/>
  <c r="I10" i="20"/>
  <c r="K10" i="20" s="1"/>
  <c r="H11" i="20"/>
  <c r="J11" i="20" s="1"/>
  <c r="I11" i="20"/>
  <c r="K11" i="20" s="1"/>
  <c r="H12" i="20"/>
  <c r="J12" i="20" s="1"/>
  <c r="I12" i="20"/>
  <c r="K12" i="20" s="1"/>
  <c r="H13" i="20"/>
  <c r="J13" i="20" s="1"/>
  <c r="I13" i="20"/>
  <c r="K13" i="20" s="1"/>
  <c r="H14" i="20"/>
  <c r="J14" i="20" s="1"/>
  <c r="I14" i="20"/>
  <c r="K14" i="20" s="1"/>
  <c r="H15" i="20"/>
  <c r="J15" i="20" s="1"/>
  <c r="I15" i="20"/>
  <c r="K15" i="20" s="1"/>
  <c r="H16" i="20"/>
  <c r="J16" i="20" s="1"/>
  <c r="I16" i="20"/>
  <c r="K16" i="20" s="1"/>
  <c r="H17" i="20"/>
  <c r="J17" i="20" s="1"/>
  <c r="I17" i="20"/>
  <c r="K17" i="20" s="1"/>
  <c r="H18" i="20"/>
  <c r="J18" i="20" s="1"/>
  <c r="I18" i="20"/>
  <c r="K18" i="20" s="1"/>
  <c r="H19" i="20"/>
  <c r="J19" i="20" s="1"/>
  <c r="I19" i="20"/>
  <c r="K19" i="20" s="1"/>
  <c r="H20" i="20"/>
  <c r="J20" i="20" s="1"/>
  <c r="I20" i="20"/>
  <c r="K20" i="20" s="1"/>
  <c r="H21" i="20"/>
  <c r="J21" i="20" s="1"/>
  <c r="I21" i="20"/>
  <c r="K21" i="20" s="1"/>
  <c r="H22" i="20"/>
  <c r="J22" i="20" s="1"/>
  <c r="I22" i="20"/>
  <c r="K22" i="20" s="1"/>
  <c r="H23" i="20"/>
  <c r="J23" i="20" s="1"/>
  <c r="I23" i="20"/>
  <c r="K23" i="20" s="1"/>
  <c r="H24" i="20"/>
  <c r="J24" i="20" s="1"/>
  <c r="I24" i="20"/>
  <c r="K24" i="20" s="1"/>
  <c r="H25" i="20"/>
  <c r="J25" i="20" s="1"/>
  <c r="I25" i="20"/>
  <c r="K25" i="20" s="1"/>
  <c r="H26" i="20"/>
  <c r="J26" i="20" s="1"/>
  <c r="I26" i="20"/>
  <c r="K26" i="20" s="1"/>
  <c r="H27" i="20"/>
  <c r="I27" i="20"/>
  <c r="K27" i="20" s="1"/>
  <c r="J27" i="20"/>
  <c r="H28" i="20"/>
  <c r="J28" i="20" s="1"/>
  <c r="I28" i="20"/>
  <c r="K28" i="20" s="1"/>
  <c r="H29" i="20"/>
  <c r="J29" i="20" s="1"/>
  <c r="I29" i="20"/>
  <c r="K29" i="20" s="1"/>
  <c r="H30" i="20"/>
  <c r="J30" i="20" s="1"/>
  <c r="I30" i="20"/>
  <c r="K30" i="20" s="1"/>
  <c r="H31" i="20"/>
  <c r="I31" i="20"/>
  <c r="K31" i="20" s="1"/>
  <c r="J31" i="20"/>
  <c r="H32" i="20"/>
  <c r="J32" i="20" s="1"/>
  <c r="I32" i="20"/>
  <c r="K32" i="20" s="1"/>
  <c r="H33" i="20"/>
  <c r="J33" i="20" s="1"/>
  <c r="I33" i="20"/>
  <c r="K33" i="20" s="1"/>
  <c r="H34" i="20"/>
  <c r="J34" i="20" s="1"/>
  <c r="I34" i="20"/>
  <c r="K34" i="20" s="1"/>
  <c r="H35" i="20"/>
  <c r="J35" i="20" s="1"/>
  <c r="I35" i="20"/>
  <c r="K35" i="20" s="1"/>
  <c r="H36" i="20"/>
  <c r="J36" i="20" s="1"/>
  <c r="I36" i="20"/>
  <c r="K36" i="20" s="1"/>
  <c r="H37" i="20"/>
  <c r="J37" i="20" s="1"/>
  <c r="I37" i="20"/>
  <c r="K37" i="20" s="1"/>
  <c r="H38" i="20"/>
  <c r="I38" i="20"/>
  <c r="K38" i="20" s="1"/>
  <c r="J38" i="20"/>
  <c r="H39" i="20"/>
  <c r="J39" i="20" s="1"/>
  <c r="I39" i="20"/>
  <c r="K39" i="20" s="1"/>
  <c r="H40" i="20"/>
  <c r="I40" i="20"/>
  <c r="J40" i="20"/>
  <c r="K40" i="20"/>
  <c r="H41" i="20"/>
  <c r="I41" i="20"/>
  <c r="K41" i="20" s="1"/>
  <c r="J41" i="20"/>
  <c r="H42" i="20"/>
  <c r="J42" i="20" s="1"/>
  <c r="I42" i="20"/>
  <c r="K42" i="20" s="1"/>
  <c r="H43" i="20"/>
  <c r="I43" i="20"/>
  <c r="K43" i="20" s="1"/>
  <c r="J43" i="20"/>
  <c r="H44" i="20"/>
  <c r="J44" i="20" s="1"/>
  <c r="I44" i="20"/>
  <c r="K44" i="20" s="1"/>
  <c r="H45" i="20"/>
  <c r="I45" i="20"/>
  <c r="K45" i="20" s="1"/>
  <c r="J45" i="20"/>
  <c r="H46" i="20"/>
  <c r="J46" i="20" s="1"/>
  <c r="I46" i="20"/>
  <c r="K46" i="20" s="1"/>
  <c r="H47" i="20"/>
  <c r="I47" i="20"/>
  <c r="K47" i="20" s="1"/>
  <c r="J47" i="20"/>
  <c r="H48" i="20"/>
  <c r="J48" i="20" s="1"/>
  <c r="I48" i="20"/>
  <c r="K48" i="20" s="1"/>
  <c r="H49" i="20"/>
  <c r="I49" i="20"/>
  <c r="K49" i="20" s="1"/>
  <c r="J49" i="20"/>
  <c r="H50" i="20"/>
  <c r="J50" i="20" s="1"/>
  <c r="I50" i="20"/>
  <c r="K50" i="20" s="1"/>
  <c r="H51" i="20"/>
  <c r="I51" i="20"/>
  <c r="K51" i="20" s="1"/>
  <c r="J51" i="20"/>
  <c r="H52" i="20"/>
  <c r="J52" i="20" s="1"/>
  <c r="I52" i="20"/>
  <c r="K52" i="20" s="1"/>
  <c r="H53" i="20"/>
  <c r="I53" i="20"/>
  <c r="K53" i="20" s="1"/>
  <c r="J53" i="20"/>
  <c r="H54" i="20"/>
  <c r="J54" i="20" s="1"/>
  <c r="I54" i="20"/>
  <c r="K54" i="20" s="1"/>
  <c r="H55" i="20"/>
  <c r="I55" i="20"/>
  <c r="K55" i="20" s="1"/>
  <c r="J55" i="20"/>
  <c r="H56" i="20"/>
  <c r="I56" i="20"/>
  <c r="J56" i="20"/>
  <c r="K56" i="20"/>
  <c r="H57" i="20"/>
  <c r="I57" i="20"/>
  <c r="J57" i="20"/>
  <c r="K57" i="20"/>
  <c r="H58" i="20"/>
  <c r="I58" i="20"/>
  <c r="J58" i="20"/>
  <c r="K58" i="20"/>
  <c r="H59" i="20"/>
  <c r="I59" i="20"/>
  <c r="J59" i="20"/>
  <c r="K59" i="20"/>
  <c r="H60" i="20"/>
  <c r="I60" i="20"/>
  <c r="J60" i="20"/>
  <c r="K60" i="20"/>
  <c r="H61" i="20"/>
  <c r="I61" i="20"/>
  <c r="J61" i="20"/>
  <c r="K61" i="20"/>
  <c r="H62" i="20"/>
  <c r="I62" i="20"/>
  <c r="J62" i="20"/>
  <c r="K62" i="20"/>
  <c r="H63" i="20"/>
  <c r="I63" i="20"/>
  <c r="J63" i="20"/>
  <c r="K63" i="20"/>
  <c r="H64" i="20"/>
  <c r="I64" i="20"/>
  <c r="J64" i="20"/>
  <c r="K64" i="20"/>
  <c r="H65" i="20"/>
  <c r="I65" i="20"/>
  <c r="J65" i="20"/>
  <c r="K65" i="20"/>
  <c r="H66" i="20"/>
  <c r="I66" i="20"/>
  <c r="J66" i="20"/>
  <c r="K66" i="20"/>
  <c r="H67" i="20"/>
  <c r="I67" i="20"/>
  <c r="J67" i="20"/>
  <c r="K67" i="20"/>
  <c r="H68" i="20"/>
  <c r="I68" i="20"/>
  <c r="J68" i="20"/>
  <c r="K68" i="20"/>
  <c r="H69" i="20"/>
  <c r="I69" i="20"/>
  <c r="J69" i="20"/>
  <c r="K69" i="20"/>
  <c r="H70" i="20"/>
  <c r="I70" i="20"/>
  <c r="J70" i="20"/>
  <c r="K70" i="20"/>
  <c r="H71" i="20"/>
  <c r="I71" i="20"/>
  <c r="J71" i="20"/>
  <c r="K71" i="20"/>
  <c r="H72" i="20"/>
  <c r="I72" i="20"/>
  <c r="J72" i="20"/>
  <c r="K72" i="20"/>
  <c r="H73" i="20"/>
  <c r="I73" i="20"/>
  <c r="J73" i="20"/>
  <c r="K73" i="20"/>
  <c r="H74" i="20"/>
  <c r="I74" i="20"/>
  <c r="J74" i="20"/>
  <c r="K74" i="20"/>
  <c r="H75" i="20"/>
  <c r="I75" i="20"/>
  <c r="J75" i="20"/>
  <c r="K75" i="20"/>
  <c r="H76" i="20"/>
  <c r="I76" i="20"/>
  <c r="J76" i="20"/>
  <c r="K76" i="20"/>
  <c r="H77" i="20"/>
  <c r="I77" i="20"/>
  <c r="J77" i="20"/>
  <c r="K77" i="20"/>
  <c r="H78" i="20"/>
  <c r="I78" i="20"/>
  <c r="J78" i="20"/>
  <c r="K78" i="20"/>
  <c r="H79" i="20"/>
  <c r="I79" i="20"/>
  <c r="J79" i="20"/>
  <c r="K79" i="20"/>
  <c r="H80" i="20"/>
  <c r="I80" i="20"/>
  <c r="J80" i="20"/>
  <c r="K80" i="20"/>
  <c r="H81" i="20"/>
  <c r="I81" i="20"/>
  <c r="J81" i="20"/>
  <c r="K81" i="20"/>
  <c r="H82" i="20"/>
  <c r="I82" i="20"/>
  <c r="J82" i="20"/>
  <c r="K82" i="20"/>
  <c r="H83" i="20"/>
  <c r="I83" i="20"/>
  <c r="J83" i="20"/>
  <c r="K83" i="20"/>
  <c r="H84" i="20"/>
  <c r="I84" i="20"/>
  <c r="J84" i="20"/>
  <c r="K84" i="20"/>
  <c r="H85" i="20"/>
  <c r="I85" i="20"/>
  <c r="J85" i="20"/>
  <c r="K85" i="20"/>
  <c r="H86" i="20"/>
  <c r="I86" i="20"/>
  <c r="J86" i="20"/>
  <c r="K86" i="20"/>
  <c r="H87" i="20"/>
  <c r="I87" i="20"/>
  <c r="J87" i="20"/>
  <c r="K87" i="20"/>
  <c r="H88" i="20"/>
  <c r="I88" i="20"/>
  <c r="J88" i="20"/>
  <c r="K88" i="20"/>
  <c r="H89" i="20"/>
  <c r="I89" i="20"/>
  <c r="J89" i="20"/>
  <c r="K89" i="20"/>
  <c r="H90" i="20"/>
  <c r="I90" i="20"/>
  <c r="J90" i="20"/>
  <c r="K90" i="20"/>
  <c r="H91" i="20"/>
  <c r="I91" i="20"/>
  <c r="J91" i="20"/>
  <c r="K91" i="20"/>
  <c r="H92" i="20"/>
  <c r="I92" i="20"/>
  <c r="J92" i="20"/>
  <c r="K92" i="20"/>
  <c r="H93" i="20"/>
  <c r="I93" i="20"/>
  <c r="J93" i="20"/>
  <c r="K93" i="20"/>
  <c r="H94" i="20"/>
  <c r="I94" i="20"/>
  <c r="J94" i="20"/>
  <c r="K94" i="20"/>
  <c r="H95" i="20"/>
  <c r="I95" i="20"/>
  <c r="J95" i="20"/>
  <c r="K95" i="20"/>
  <c r="H96" i="20"/>
  <c r="I96" i="20"/>
  <c r="J96" i="20"/>
  <c r="K96" i="20"/>
  <c r="H97" i="20"/>
  <c r="I97" i="20"/>
  <c r="J97" i="20"/>
  <c r="K97" i="20"/>
  <c r="H98" i="20"/>
  <c r="I98" i="20"/>
  <c r="J98" i="20"/>
  <c r="K98" i="20"/>
  <c r="H99" i="20"/>
  <c r="I99" i="20"/>
  <c r="J99" i="20"/>
  <c r="K99" i="20"/>
  <c r="H100" i="20"/>
  <c r="I100" i="20"/>
  <c r="J100" i="20"/>
  <c r="K100" i="20"/>
  <c r="H101" i="20"/>
  <c r="I101" i="20"/>
  <c r="J101" i="20"/>
  <c r="K101" i="20"/>
  <c r="H102" i="20"/>
  <c r="I102" i="20"/>
  <c r="J102" i="20"/>
  <c r="K102" i="20"/>
  <c r="H103" i="20"/>
  <c r="I103" i="20"/>
  <c r="J103" i="20"/>
  <c r="K103" i="20"/>
  <c r="H104" i="20"/>
  <c r="I104" i="20"/>
  <c r="J104" i="20"/>
  <c r="K104" i="20"/>
  <c r="H105" i="20"/>
  <c r="I105" i="20"/>
  <c r="J105" i="20"/>
  <c r="K105" i="20"/>
  <c r="H106" i="20"/>
  <c r="I106" i="20"/>
  <c r="J106" i="20"/>
  <c r="K106" i="20"/>
  <c r="H107" i="20"/>
  <c r="I107" i="20"/>
  <c r="J107" i="20"/>
  <c r="K107" i="20"/>
  <c r="I8" i="20"/>
  <c r="K8" i="20" s="1"/>
  <c r="H8" i="20"/>
  <c r="J8" i="20" s="1"/>
  <c r="C13" i="19"/>
  <c r="F11" i="19"/>
  <c r="G11" i="19"/>
  <c r="H11" i="19"/>
  <c r="I11" i="19"/>
  <c r="J11" i="19"/>
  <c r="K11" i="19"/>
  <c r="L11" i="19"/>
  <c r="M11" i="19"/>
  <c r="N11" i="19"/>
  <c r="O11" i="19"/>
  <c r="P11" i="19"/>
  <c r="Q11" i="19"/>
  <c r="R11" i="19"/>
  <c r="S11" i="19"/>
  <c r="T11" i="19"/>
  <c r="U11" i="19"/>
  <c r="V11" i="19"/>
  <c r="W11" i="19"/>
  <c r="X11" i="19"/>
  <c r="Y11" i="19"/>
  <c r="Z11" i="19"/>
  <c r="AA11" i="19"/>
  <c r="AB11" i="19"/>
  <c r="AC11" i="19"/>
  <c r="AD11" i="19"/>
  <c r="AE11" i="19"/>
  <c r="AF11" i="19"/>
  <c r="AG11" i="19"/>
  <c r="AH11" i="19"/>
  <c r="AI11" i="19"/>
  <c r="AJ11" i="19"/>
  <c r="AK11" i="19"/>
  <c r="AL11" i="19"/>
  <c r="AM11" i="19"/>
  <c r="AN11" i="19"/>
  <c r="AO11" i="19"/>
  <c r="AP11" i="19"/>
  <c r="AQ11" i="19"/>
  <c r="C11" i="19"/>
  <c r="D11" i="19"/>
  <c r="E11" i="19"/>
  <c r="AO12" i="19"/>
  <c r="AP12" i="19"/>
  <c r="AQ12" i="19"/>
  <c r="D13" i="19"/>
  <c r="E13" i="19" s="1"/>
  <c r="F13" i="19" s="1"/>
  <c r="D12" i="19"/>
  <c r="E12" i="19"/>
  <c r="F12" i="19"/>
  <c r="G12" i="19"/>
  <c r="H12" i="19"/>
  <c r="I12" i="19"/>
  <c r="J12" i="19"/>
  <c r="K12" i="19"/>
  <c r="L12" i="19"/>
  <c r="M12" i="19"/>
  <c r="N12" i="19"/>
  <c r="O12" i="19"/>
  <c r="P12" i="19"/>
  <c r="Q12" i="19"/>
  <c r="R12" i="19"/>
  <c r="S12" i="19"/>
  <c r="T12" i="19"/>
  <c r="U12" i="19"/>
  <c r="V12" i="19"/>
  <c r="W12" i="19"/>
  <c r="X12" i="19"/>
  <c r="Y12" i="19"/>
  <c r="Z12" i="19"/>
  <c r="AA12" i="19"/>
  <c r="AB12" i="19"/>
  <c r="AC12" i="19"/>
  <c r="AD12" i="19"/>
  <c r="AE12" i="19"/>
  <c r="AF12" i="19"/>
  <c r="AG12" i="19"/>
  <c r="AH12" i="19"/>
  <c r="AI12" i="19"/>
  <c r="AJ12" i="19"/>
  <c r="AK12" i="19"/>
  <c r="AL12" i="19"/>
  <c r="AM12" i="19"/>
  <c r="AN12" i="19"/>
  <c r="C12" i="19"/>
  <c r="X11" i="15"/>
  <c r="X6" i="15" s="1"/>
  <c r="AE10" i="15"/>
  <c r="Q11" i="15" s="1"/>
  <c r="Q6" i="15" s="1"/>
  <c r="AE11" i="15"/>
  <c r="R11" i="15" s="1"/>
  <c r="R6" i="15" s="1"/>
  <c r="AE12" i="15"/>
  <c r="AE13" i="15"/>
  <c r="AE14" i="15"/>
  <c r="AE9" i="15"/>
  <c r="S11" i="15" s="1"/>
  <c r="S6" i="15" s="1"/>
  <c r="E27" i="14"/>
  <c r="F27" i="14"/>
  <c r="G27" i="14"/>
  <c r="H27" i="14"/>
  <c r="I27" i="14"/>
  <c r="J27" i="14"/>
  <c r="K27" i="14"/>
  <c r="L27" i="14"/>
  <c r="D27" i="14"/>
  <c r="E36" i="18"/>
  <c r="G33" i="18"/>
  <c r="G32" i="18"/>
  <c r="G31" i="18"/>
  <c r="G8" i="18"/>
  <c r="F8" i="18"/>
  <c r="D8" i="18"/>
  <c r="C8" i="18"/>
  <c r="AA5" i="15"/>
  <c r="M5" i="15"/>
  <c r="L5" i="15"/>
  <c r="K5" i="15"/>
  <c r="J5" i="15"/>
  <c r="I5" i="15"/>
  <c r="H5" i="15"/>
  <c r="G5" i="15"/>
  <c r="F5" i="15"/>
  <c r="E5" i="15"/>
  <c r="F48" i="14" a="1"/>
  <c r="C48" i="14" a="1"/>
  <c r="H42" i="14" a="1"/>
  <c r="H52" i="14" a="1"/>
  <c r="I50" i="14" a="1"/>
  <c r="J52" i="14" a="1"/>
  <c r="I49" i="14" a="1"/>
  <c r="E51" i="14" a="1"/>
  <c r="F44" i="14" a="1"/>
  <c r="H45" i="14" a="1"/>
  <c r="K47" i="14" a="1"/>
  <c r="F43" i="14" a="1"/>
  <c r="F42" i="14" a="1"/>
  <c r="D47" i="14" a="1"/>
  <c r="C50" i="14" a="1"/>
  <c r="I45" i="14" a="1"/>
  <c r="I46" i="14" a="1"/>
  <c r="K46" i="14" a="1"/>
  <c r="G50" i="14" a="1"/>
  <c r="F52" i="14" a="1"/>
  <c r="E52" i="14" a="1"/>
  <c r="E47" i="14" a="1"/>
  <c r="D43" i="14" a="1"/>
  <c r="C49" i="14" a="1"/>
  <c r="F51" i="14" a="1"/>
  <c r="J47" i="14" a="1"/>
  <c r="C47" i="14" a="1"/>
  <c r="H43" i="14" a="1"/>
  <c r="C45" i="14" a="1"/>
  <c r="G47" i="14" a="1"/>
  <c r="D45" i="14" a="1"/>
  <c r="D50" i="14" a="1"/>
  <c r="K50" i="14" a="1"/>
  <c r="D51" i="14" a="1"/>
  <c r="J48" i="14" a="1"/>
  <c r="J45" i="14" a="1"/>
  <c r="E45" i="14" a="1"/>
  <c r="J50" i="14" a="1"/>
  <c r="I52" i="14" a="1"/>
  <c r="J44" i="14" a="1"/>
  <c r="J49" i="14" a="1"/>
  <c r="J51" i="14" a="1"/>
  <c r="C52" i="14" a="1"/>
  <c r="I43" i="14" a="1"/>
  <c r="D44" i="14" a="1"/>
  <c r="J42" i="14" a="1"/>
  <c r="D46" i="14" a="1"/>
  <c r="G42" i="14" a="1"/>
  <c r="E44" i="14" a="1"/>
  <c r="K51" i="14" a="1"/>
  <c r="G43" i="14" a="1"/>
  <c r="J43" i="14" a="1"/>
  <c r="J46" i="14" a="1"/>
  <c r="H51" i="14" a="1"/>
  <c r="I42" i="14" a="1"/>
  <c r="G46" i="14" a="1"/>
  <c r="G49" i="14" a="1"/>
  <c r="K45" i="14" a="1"/>
  <c r="I51" i="14" a="1"/>
  <c r="I44" i="14" a="1"/>
  <c r="D48" i="14" a="1"/>
  <c r="K44" i="14" a="1"/>
  <c r="K48" i="14" a="1"/>
  <c r="H46" i="14" a="1"/>
  <c r="K42" i="14" a="1"/>
  <c r="D42" i="14" a="1"/>
  <c r="K43" i="14" a="1"/>
  <c r="C43" i="14" a="1"/>
  <c r="E50" i="14" a="1"/>
  <c r="F46" i="14" a="1"/>
  <c r="C46" i="14" a="1"/>
  <c r="K52" i="14" a="1"/>
  <c r="H49" i="14" a="1"/>
  <c r="E49" i="14" a="1"/>
  <c r="G52" i="14" a="1"/>
  <c r="G44" i="14" a="1"/>
  <c r="F49" i="14" a="1"/>
  <c r="C42" i="14" a="1"/>
  <c r="E46" i="14" a="1"/>
  <c r="E48" i="14" a="1"/>
  <c r="G48" i="14" a="1"/>
  <c r="H47" i="14" a="1"/>
  <c r="C44" i="14" a="1"/>
  <c r="F47" i="14" a="1"/>
  <c r="I47" i="14" a="1"/>
  <c r="G45" i="14" a="1"/>
  <c r="H44" i="14" a="1"/>
  <c r="F50" i="14" a="1"/>
  <c r="D49" i="14" a="1"/>
  <c r="G51" i="14" a="1"/>
  <c r="E43" i="14" a="1"/>
  <c r="F45" i="14" a="1"/>
  <c r="E42" i="14" a="1"/>
  <c r="C51" i="14" a="1"/>
  <c r="D52" i="14" a="1"/>
  <c r="G10" i="18" l="1"/>
  <c r="G12" i="18" s="1"/>
  <c r="D10" i="18"/>
  <c r="D12" i="18" s="1"/>
  <c r="F10" i="18"/>
  <c r="F12" i="18" s="1"/>
  <c r="C10" i="18"/>
  <c r="C12" i="18" s="1"/>
  <c r="G13" i="19"/>
  <c r="Y11" i="15"/>
  <c r="Y6" i="15" s="1"/>
  <c r="W11" i="15"/>
  <c r="W6" i="15" s="1"/>
  <c r="V11" i="15"/>
  <c r="V6" i="15" s="1"/>
  <c r="U11" i="15"/>
  <c r="U6" i="15" s="1"/>
  <c r="T11" i="15"/>
  <c r="T6" i="15" s="1"/>
  <c r="E43" i="14"/>
  <c r="D52" i="14"/>
  <c r="D46" i="14"/>
  <c r="G43" i="14"/>
  <c r="F43" i="14"/>
  <c r="E44" i="14"/>
  <c r="H44" i="14"/>
  <c r="J47" i="14"/>
  <c r="E48" i="14"/>
  <c r="I49" i="14"/>
  <c r="I50" i="14"/>
  <c r="I51" i="14"/>
  <c r="E52" i="14"/>
  <c r="H43" i="14"/>
  <c r="C42" i="14"/>
  <c r="K46" i="14"/>
  <c r="K42" i="14"/>
  <c r="J42" i="14"/>
  <c r="I43" i="14"/>
  <c r="D44" i="14"/>
  <c r="D47" i="14"/>
  <c r="D48" i="14"/>
  <c r="D49" i="14"/>
  <c r="E50" i="14"/>
  <c r="E51" i="14"/>
  <c r="H52" i="14"/>
  <c r="G47" i="14"/>
  <c r="C45" i="14"/>
  <c r="K45" i="14"/>
  <c r="F46" i="14"/>
  <c r="I46" i="14"/>
  <c r="I42" i="14"/>
  <c r="D43" i="14"/>
  <c r="F47" i="14"/>
  <c r="K48" i="14"/>
  <c r="H49" i="14"/>
  <c r="K50" i="14"/>
  <c r="J51" i="14"/>
  <c r="J52" i="14"/>
  <c r="G42" i="14"/>
  <c r="J48" i="14"/>
  <c r="C44" i="14"/>
  <c r="G45" i="14"/>
  <c r="F45" i="14"/>
  <c r="E46" i="14"/>
  <c r="E42" i="14"/>
  <c r="H42" i="14"/>
  <c r="I47" i="14"/>
  <c r="G48" i="14"/>
  <c r="E49" i="14"/>
  <c r="G50" i="14"/>
  <c r="K51" i="14"/>
  <c r="I52" i="14"/>
  <c r="F42" i="14"/>
  <c r="H51" i="14"/>
  <c r="C43" i="14"/>
  <c r="K44" i="14"/>
  <c r="J44" i="14"/>
  <c r="I45" i="14"/>
  <c r="J46" i="14"/>
  <c r="D42" i="14"/>
  <c r="H47" i="14"/>
  <c r="C48" i="14"/>
  <c r="C49" i="14"/>
  <c r="C50" i="14"/>
  <c r="G51" i="14"/>
  <c r="K52" i="14"/>
  <c r="C46" i="14"/>
  <c r="J50" i="14"/>
  <c r="J45" i="14"/>
  <c r="G44" i="14"/>
  <c r="F44" i="14"/>
  <c r="E45" i="14"/>
  <c r="H45" i="14"/>
  <c r="E47" i="14"/>
  <c r="C47" i="14"/>
  <c r="J49" i="14"/>
  <c r="D50" i="14"/>
  <c r="D51" i="14"/>
  <c r="C51" i="14"/>
  <c r="G52" i="14"/>
  <c r="G46" i="14"/>
  <c r="F49" i="14"/>
  <c r="H46" i="14"/>
  <c r="K43" i="14"/>
  <c r="J43" i="14"/>
  <c r="I44" i="14"/>
  <c r="D45" i="14"/>
  <c r="K47" i="14"/>
  <c r="F48" i="14"/>
  <c r="G49" i="14"/>
  <c r="F50" i="14"/>
  <c r="F51" i="14"/>
  <c r="F52" i="14"/>
  <c r="C52" i="14"/>
  <c r="F14" i="18" l="1"/>
  <c r="D14" i="18"/>
  <c r="C14" i="18"/>
  <c r="G14" i="18"/>
  <c r="H13" i="19"/>
  <c r="AA6" i="15"/>
  <c r="AA4" i="15" s="1"/>
  <c r="K10" i="14"/>
  <c r="K11" i="14"/>
  <c r="E12" i="14"/>
  <c r="H12" i="14"/>
  <c r="L12" i="14"/>
  <c r="K12" i="14"/>
  <c r="J12" i="14"/>
  <c r="E13" i="14"/>
  <c r="H13" i="14"/>
  <c r="L13" i="14"/>
  <c r="K13" i="14"/>
  <c r="J13" i="14"/>
  <c r="E14" i="14"/>
  <c r="H14" i="14"/>
  <c r="L14" i="14"/>
  <c r="K14" i="14"/>
  <c r="J14" i="14"/>
  <c r="E15" i="14"/>
  <c r="H15" i="14"/>
  <c r="L15" i="14"/>
  <c r="K15" i="14"/>
  <c r="J15" i="14"/>
  <c r="D12" i="14"/>
  <c r="D13" i="14"/>
  <c r="D14" i="14"/>
  <c r="D15" i="14"/>
  <c r="P17" i="14"/>
  <c r="Q17" i="14"/>
  <c r="O17" i="14"/>
  <c r="AK12" i="14"/>
  <c r="AH17" i="14"/>
  <c r="AI10" i="14" s="1"/>
  <c r="AJ17" i="14"/>
  <c r="AK10" i="14" s="1"/>
  <c r="U17" i="14"/>
  <c r="V9" i="14" s="1"/>
  <c r="W17" i="14"/>
  <c r="X10" i="14" s="1"/>
  <c r="Y17" i="14"/>
  <c r="Z11" i="14" s="1"/>
  <c r="AA17" i="14"/>
  <c r="AB10" i="14" s="1"/>
  <c r="AC17" i="14"/>
  <c r="AD10" i="14" s="1"/>
  <c r="AD11" i="14"/>
  <c r="AD8" i="14"/>
  <c r="AF17" i="14"/>
  <c r="AG12" i="14" s="1"/>
  <c r="S17" i="14"/>
  <c r="T9" i="14" s="1"/>
  <c r="I6" i="14"/>
  <c r="J6" i="14"/>
  <c r="K6" i="14"/>
  <c r="K8" i="14" s="1"/>
  <c r="L6" i="14"/>
  <c r="H6" i="14"/>
  <c r="H28" i="14" s="1"/>
  <c r="F6" i="14"/>
  <c r="F28" i="14" s="1"/>
  <c r="E6" i="14"/>
  <c r="E28" i="14" s="1"/>
  <c r="I13" i="19" l="1"/>
  <c r="F13" i="14"/>
  <c r="H11" i="14"/>
  <c r="F11" i="14"/>
  <c r="F14" i="14"/>
  <c r="H9" i="14"/>
  <c r="F9" i="14"/>
  <c r="J11" i="14"/>
  <c r="J28" i="14"/>
  <c r="J9" i="14"/>
  <c r="E9" i="14"/>
  <c r="AB8" i="14"/>
  <c r="F15" i="14"/>
  <c r="H10" i="14"/>
  <c r="H8" i="14"/>
  <c r="I10" i="14"/>
  <c r="I28" i="14"/>
  <c r="L9" i="14"/>
  <c r="L28" i="14"/>
  <c r="AD9" i="14"/>
  <c r="AD17" i="14" s="1"/>
  <c r="F12" i="14"/>
  <c r="F10" i="14"/>
  <c r="F8" i="14"/>
  <c r="E11" i="14"/>
  <c r="K9" i="14"/>
  <c r="K16" i="14" s="1"/>
  <c r="K17" i="14" s="1"/>
  <c r="K28" i="14"/>
  <c r="E10" i="14"/>
  <c r="E8" i="14"/>
  <c r="L10" i="14"/>
  <c r="J10" i="14"/>
  <c r="I8" i="14"/>
  <c r="I11" i="14"/>
  <c r="I12" i="14"/>
  <c r="I13" i="14"/>
  <c r="J8" i="14"/>
  <c r="I14" i="14"/>
  <c r="I15" i="14"/>
  <c r="I9" i="14"/>
  <c r="L11" i="14"/>
  <c r="L8" i="14"/>
  <c r="AI12" i="14"/>
  <c r="V10" i="14"/>
  <c r="AB11" i="14"/>
  <c r="AI13" i="14"/>
  <c r="AK11" i="14"/>
  <c r="X8" i="14"/>
  <c r="AG11" i="14"/>
  <c r="AI9" i="14"/>
  <c r="AK13" i="14"/>
  <c r="X11" i="14"/>
  <c r="AI11" i="14"/>
  <c r="V11" i="14"/>
  <c r="AG9" i="14"/>
  <c r="T11" i="14"/>
  <c r="AI14" i="14"/>
  <c r="AK14" i="14"/>
  <c r="T8" i="14"/>
  <c r="AG8" i="14"/>
  <c r="T10" i="14"/>
  <c r="Z10" i="14"/>
  <c r="AG15" i="14"/>
  <c r="AI15" i="14"/>
  <c r="AK15" i="14"/>
  <c r="AG10" i="14"/>
  <c r="AG14" i="14"/>
  <c r="AI8" i="14"/>
  <c r="AK8" i="14"/>
  <c r="V8" i="14"/>
  <c r="AG13" i="14"/>
  <c r="AK9" i="14"/>
  <c r="Z8" i="14"/>
  <c r="Z9" i="14"/>
  <c r="X9" i="14"/>
  <c r="X17" i="14" s="1"/>
  <c r="AB9" i="14"/>
  <c r="AB17" i="14" s="1"/>
  <c r="J13" i="19" l="1"/>
  <c r="F16" i="14"/>
  <c r="F17" i="14" s="1"/>
  <c r="H16" i="14"/>
  <c r="H17" i="14" s="1"/>
  <c r="E16" i="14"/>
  <c r="E17" i="14" s="1"/>
  <c r="I16" i="14"/>
  <c r="I17" i="14" s="1"/>
  <c r="J16" i="14"/>
  <c r="J17" i="14" s="1"/>
  <c r="L16" i="14"/>
  <c r="L17" i="14" s="1"/>
  <c r="V17" i="14"/>
  <c r="AI17" i="14"/>
  <c r="AG17" i="14"/>
  <c r="T17" i="14"/>
  <c r="AK17" i="14"/>
  <c r="Z17" i="14"/>
  <c r="K13" i="19" l="1"/>
  <c r="G6" i="14"/>
  <c r="G28" i="14" s="1"/>
  <c r="D6" i="14"/>
  <c r="D28" i="14" s="1"/>
  <c r="N2" i="12"/>
  <c r="M2" i="12"/>
  <c r="L2" i="12"/>
  <c r="K2" i="12"/>
  <c r="J2" i="12"/>
  <c r="N2" i="11"/>
  <c r="M2" i="11"/>
  <c r="L2" i="11"/>
  <c r="K2" i="11"/>
  <c r="J2" i="11"/>
  <c r="N2" i="10"/>
  <c r="M2" i="10"/>
  <c r="L2" i="10"/>
  <c r="K2" i="10"/>
  <c r="J2" i="10"/>
  <c r="N2" i="9"/>
  <c r="M2" i="9"/>
  <c r="L2" i="9"/>
  <c r="K2" i="9"/>
  <c r="J2" i="9"/>
  <c r="N2" i="8"/>
  <c r="M2" i="8"/>
  <c r="L2" i="8"/>
  <c r="K2" i="8"/>
  <c r="J2" i="8"/>
  <c r="N2" i="7"/>
  <c r="M2" i="7"/>
  <c r="L2" i="7"/>
  <c r="K2" i="7"/>
  <c r="J2" i="7"/>
  <c r="N2" i="6"/>
  <c r="M2" i="6"/>
  <c r="L2" i="6"/>
  <c r="K2" i="6"/>
  <c r="J2" i="6"/>
  <c r="N2" i="5"/>
  <c r="M2" i="5"/>
  <c r="L2" i="5"/>
  <c r="K2" i="5"/>
  <c r="J2" i="5"/>
  <c r="N2" i="4"/>
  <c r="M2" i="4"/>
  <c r="L2" i="4"/>
  <c r="K2" i="4"/>
  <c r="J2" i="4"/>
  <c r="H50" i="14" a="1"/>
  <c r="I48" i="14" a="1"/>
  <c r="K49" i="14" a="1"/>
  <c r="H48" i="14" a="1"/>
  <c r="L13" i="19" l="1"/>
  <c r="K49" i="14"/>
  <c r="I48" i="14"/>
  <c r="H48" i="14"/>
  <c r="H50" i="14"/>
  <c r="G8" i="14"/>
  <c r="G11" i="14"/>
  <c r="G12" i="14"/>
  <c r="G13" i="14"/>
  <c r="G14" i="14"/>
  <c r="G9" i="14"/>
  <c r="G15" i="14"/>
  <c r="G10" i="14"/>
  <c r="D11" i="14"/>
  <c r="D8" i="14"/>
  <c r="D9" i="14"/>
  <c r="D10" i="14"/>
  <c r="M13" i="19" l="1"/>
  <c r="D16" i="14"/>
  <c r="D17" i="14" s="1"/>
  <c r="G16" i="14"/>
  <c r="G17" i="14" s="1"/>
  <c r="N13" i="19" l="1"/>
  <c r="B17" i="14"/>
  <c r="O13" i="19" l="1"/>
  <c r="P13" i="19" l="1"/>
  <c r="Q13" i="19" s="1"/>
  <c r="R13" i="19" s="1"/>
  <c r="S13" i="19" s="1"/>
  <c r="T13" i="19" s="1"/>
  <c r="U13" i="19" s="1"/>
  <c r="V13" i="19" s="1"/>
  <c r="W13" i="19" s="1"/>
  <c r="X13" i="19" s="1"/>
  <c r="Y13" i="19" s="1"/>
  <c r="Z13" i="19" s="1"/>
  <c r="AA13" i="19" s="1"/>
  <c r="AB13" i="19" s="1"/>
  <c r="AC13" i="19" s="1"/>
  <c r="AD13" i="19" s="1"/>
  <c r="AE13" i="19" s="1"/>
  <c r="AF13" i="19" s="1"/>
  <c r="AG13" i="19" s="1"/>
  <c r="AH13" i="19" s="1"/>
  <c r="AI13" i="19" s="1"/>
  <c r="AJ13" i="19" s="1"/>
  <c r="AK13" i="19" s="1"/>
  <c r="AL13" i="19" s="1"/>
  <c r="AM13" i="19" s="1"/>
  <c r="AN13" i="19" s="1"/>
  <c r="AO13" i="19" s="1"/>
  <c r="AP13" i="19" s="1"/>
  <c r="AQ13"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<sst xmlns="http://schemas.openxmlformats.org/spreadsheetml/2006/main" count="2560" uniqueCount="615">
  <si>
    <t>Round of 64</t>
  </si>
  <si>
    <t>Round of 32</t>
  </si>
  <si>
    <t>Round of 16</t>
  </si>
  <si>
    <t>Quarterfinal</t>
  </si>
  <si>
    <t>Semifinal</t>
  </si>
  <si>
    <t xml:space="preserve">Final </t>
  </si>
  <si>
    <t>Play In Round</t>
  </si>
  <si>
    <t>Payouts: 1st - $500, 2nd - $380, 3rd &amp; 4th $190, 5th-8th $85</t>
  </si>
  <si>
    <t>CHAMPION</t>
  </si>
  <si>
    <t>RUNNER-UP</t>
  </si>
  <si>
    <t>Paul Schiefelbein</t>
  </si>
  <si>
    <t>Rob Morales</t>
  </si>
  <si>
    <t>Boyd Cruel</t>
  </si>
  <si>
    <t>Phil Krass</t>
  </si>
  <si>
    <t>Mike Welton</t>
  </si>
  <si>
    <t>Todd Swenddal</t>
  </si>
  <si>
    <t>Mike Matney</t>
  </si>
  <si>
    <t>Steve Shreeve</t>
  </si>
  <si>
    <t>Bob Gates</t>
  </si>
  <si>
    <t>Allen Lacey</t>
  </si>
  <si>
    <t>Jeff Munsell</t>
  </si>
  <si>
    <t>Rick Wagner</t>
  </si>
  <si>
    <t>John Malko</t>
  </si>
  <si>
    <t>Jack Henning</t>
  </si>
  <si>
    <t>Rob Spears</t>
  </si>
  <si>
    <t>John McAvay</t>
  </si>
  <si>
    <t>Chris Richardson</t>
  </si>
  <si>
    <t>Michael Grassel</t>
  </si>
  <si>
    <t>Sean Stecker</t>
  </si>
  <si>
    <t>Chris Bretz</t>
  </si>
  <si>
    <t>Daniel Keenan</t>
  </si>
  <si>
    <t>Bill Spencer</t>
  </si>
  <si>
    <t>Joe Montana</t>
  </si>
  <si>
    <t>Jim Cole</t>
  </si>
  <si>
    <t>Kevin Ramsey</t>
  </si>
  <si>
    <t>Andrew Augustyniak</t>
  </si>
  <si>
    <t>Seville Men's GROSS 4-BALL Match Play 2023</t>
  </si>
  <si>
    <t>Seville Men's SR. GROSS 4-BALL Match Play 2023</t>
  </si>
  <si>
    <t>Seville Men's SR. NET 4-BALL Match Play 2023</t>
  </si>
  <si>
    <t>Seville Men's NET 4-BALL Match Play 2023</t>
  </si>
  <si>
    <t>Seville Men's SUPER SR. NET SINGLES Match Play 2023</t>
  </si>
  <si>
    <t>Seville Men's SR. NET SINGLES Match Play 2023</t>
  </si>
  <si>
    <t>Seville Men's NET SINGLES Match Play 2023</t>
  </si>
  <si>
    <t>Seville Men's SR. GROSS SINGLES Match Play 2023</t>
  </si>
  <si>
    <t>Seville Men's GROSS SINGLES Match Play 2023</t>
  </si>
  <si>
    <t>John Hornacek</t>
  </si>
  <si>
    <t>Steve Davis</t>
  </si>
  <si>
    <t>Michael Wysner</t>
  </si>
  <si>
    <t>Karl Theodorson</t>
  </si>
  <si>
    <t/>
  </si>
  <si>
    <t>Jason Kujanson</t>
  </si>
  <si>
    <t>Steve Zalewski</t>
  </si>
  <si>
    <t>Scott Murray</t>
  </si>
  <si>
    <t>Ken McCaffrey</t>
  </si>
  <si>
    <t>Scott Thomas</t>
  </si>
  <si>
    <t>Mark Ewing</t>
  </si>
  <si>
    <t>Chris Burgau</t>
  </si>
  <si>
    <t>Jason Horning</t>
  </si>
  <si>
    <t>Bernie Baker</t>
  </si>
  <si>
    <t>Jeff Stoltz</t>
  </si>
  <si>
    <t>Ron Linford</t>
  </si>
  <si>
    <t>Mike Callahan</t>
  </si>
  <si>
    <t>Scott Goodrich</t>
  </si>
  <si>
    <t>Al Karls</t>
  </si>
  <si>
    <t>Lance Reader</t>
  </si>
  <si>
    <t>Brent Jones</t>
  </si>
  <si>
    <t>Brian Meeder</t>
  </si>
  <si>
    <t>Chris Spears</t>
  </si>
  <si>
    <t>Jake Golembiewski</t>
  </si>
  <si>
    <t>Steve Kelly</t>
  </si>
  <si>
    <t>Ed Martella</t>
  </si>
  <si>
    <t>Casey Stone</t>
  </si>
  <si>
    <t>Steve Solomon</t>
  </si>
  <si>
    <t>Erik Perkins</t>
  </si>
  <si>
    <t>Brandon Laurin</t>
  </si>
  <si>
    <t>Jerry Coady</t>
  </si>
  <si>
    <t>Scott Crites</t>
  </si>
  <si>
    <t>Kurt Kaunas</t>
  </si>
  <si>
    <t>Stu Bahl</t>
  </si>
  <si>
    <t>Dave Petersen</t>
  </si>
  <si>
    <t>Brad Ingarfield</t>
  </si>
  <si>
    <t>Dave Chappell</t>
  </si>
  <si>
    <t>Dave Chambers</t>
  </si>
  <si>
    <t>Bob Jones</t>
  </si>
  <si>
    <t>Eric Wagner</t>
  </si>
  <si>
    <t>Derek Green</t>
  </si>
  <si>
    <t>Herb Chong</t>
  </si>
  <si>
    <t>Hank Courtright</t>
  </si>
  <si>
    <t>Brian Angarone</t>
  </si>
  <si>
    <t>Roy Hillman</t>
  </si>
  <si>
    <t>Mark Baemmert</t>
  </si>
  <si>
    <t>Phil Kerr</t>
  </si>
  <si>
    <t>Gary Shevik</t>
  </si>
  <si>
    <t>Kevin Lawrence</t>
  </si>
  <si>
    <t>Bobby Lazor</t>
  </si>
  <si>
    <t>Chris Brunick</t>
  </si>
  <si>
    <t>Frank Merlo Jr.</t>
  </si>
  <si>
    <t>Jim Nowicki</t>
  </si>
  <si>
    <t>Rob Viafore</t>
  </si>
  <si>
    <t>Todd Pryor</t>
  </si>
  <si>
    <t>Steve Netzel</t>
  </si>
  <si>
    <t>Geoff Thomas</t>
  </si>
  <si>
    <t>Greg Schmid</t>
  </si>
  <si>
    <t>Frank Lorenz</t>
  </si>
  <si>
    <t>Jay Feely</t>
  </si>
  <si>
    <t>Matt Walsh</t>
  </si>
  <si>
    <t>Al Gregory</t>
  </si>
  <si>
    <t>Scott Brown</t>
  </si>
  <si>
    <t>Brad Rendell</t>
  </si>
  <si>
    <t>Joel Johnson</t>
  </si>
  <si>
    <t>Mike Gantzel</t>
  </si>
  <si>
    <t>Bill Rothwein</t>
  </si>
  <si>
    <t>Shawn Baggs</t>
  </si>
  <si>
    <t>Steve deLaveaga</t>
  </si>
  <si>
    <t>Craig Davis</t>
  </si>
  <si>
    <t>BYE</t>
  </si>
  <si>
    <t>Henning - Rearick</t>
  </si>
  <si>
    <t>Campbell - Campbell</t>
  </si>
  <si>
    <t>Linck - Haseleu</t>
  </si>
  <si>
    <t>Swenddal - Reader</t>
  </si>
  <si>
    <t>Davis - Linford</t>
  </si>
  <si>
    <t>Stone - Ramirez</t>
  </si>
  <si>
    <t>Kaunas - Shoup</t>
  </si>
  <si>
    <t>Richardson - Roberts</t>
  </si>
  <si>
    <t>Stoltz - Morin</t>
  </si>
  <si>
    <t>Kallem - Kallem</t>
  </si>
  <si>
    <t>Angarone - Orava</t>
  </si>
  <si>
    <t>Baemmert - Hillman</t>
  </si>
  <si>
    <t>McAvay - Lawrence</t>
  </si>
  <si>
    <t>Lacey - Kvamme</t>
  </si>
  <si>
    <t>Martella - Spencer</t>
  </si>
  <si>
    <t>Grassel - Zalewski</t>
  </si>
  <si>
    <t>Spears - Solomon</t>
  </si>
  <si>
    <t>Pryor - Durand</t>
  </si>
  <si>
    <t>Lee - Bailey</t>
  </si>
  <si>
    <t>Thomas - Collins</t>
  </si>
  <si>
    <t>Martin - Perkins</t>
  </si>
  <si>
    <t>Jones - Mackowiak</t>
  </si>
  <si>
    <t>Shreeve - Lorenz</t>
  </si>
  <si>
    <t>Goodrich - Pepping</t>
  </si>
  <si>
    <t>Ramsey - Morales</t>
  </si>
  <si>
    <t>Ingarfield - Doble</t>
  </si>
  <si>
    <t>Munsell - Hornacek</t>
  </si>
  <si>
    <t>Johnson - Mistina</t>
  </si>
  <si>
    <t>Hoerle - Horning</t>
  </si>
  <si>
    <t>Becker - Holcombe</t>
  </si>
  <si>
    <t>Malko - Rietz</t>
  </si>
  <si>
    <t>Meeder - Spears</t>
  </si>
  <si>
    <t>Kelly - Chappell</t>
  </si>
  <si>
    <t>Cruel - Hahn</t>
  </si>
  <si>
    <t>Gregory - Campbell</t>
  </si>
  <si>
    <t>Matney - Callahan</t>
  </si>
  <si>
    <t>Goldberg - Hurst</t>
  </si>
  <si>
    <t>Montana - Kowal</t>
  </si>
  <si>
    <t>Perkins - Baker</t>
  </si>
  <si>
    <t>Rendell - Gates</t>
  </si>
  <si>
    <t>Krass - Wagner</t>
  </si>
  <si>
    <t>Applegate - McArthur</t>
  </si>
  <si>
    <t>Kujanson - Jones</t>
  </si>
  <si>
    <t>Stecker - Netzel</t>
  </si>
  <si>
    <t>Murray - Chidichimo</t>
  </si>
  <si>
    <t>Cole - McCaffrey</t>
  </si>
  <si>
    <t>Stoltz - Kallem</t>
  </si>
  <si>
    <t>Murray - Markee</t>
  </si>
  <si>
    <t>Stern - Bailey</t>
  </si>
  <si>
    <t>Horning - Johnson</t>
  </si>
  <si>
    <t>Orava - Breunig</t>
  </si>
  <si>
    <t>Stoltz - Wagner</t>
  </si>
  <si>
    <t>Rearick - Lewis</t>
  </si>
  <si>
    <t>Wysner - McArthur</t>
  </si>
  <si>
    <t>Coady - Ramirez</t>
  </si>
  <si>
    <t>Cruel - Holcombe</t>
  </si>
  <si>
    <t>Viafore - Brunick</t>
  </si>
  <si>
    <t>Chappell - Ingarfield</t>
  </si>
  <si>
    <t>Malko - Hoerle</t>
  </si>
  <si>
    <t>Henning - Kerr</t>
  </si>
  <si>
    <t>McAvay - Moyer</t>
  </si>
  <si>
    <t>Miller - Miller</t>
  </si>
  <si>
    <t>Rendell - Brown</t>
  </si>
  <si>
    <t>Gantzel - Rietz</t>
  </si>
  <si>
    <t>Rothwein - Petersen</t>
  </si>
  <si>
    <t>Spears - Stecker</t>
  </si>
  <si>
    <t>Henning - Ingarfield</t>
  </si>
  <si>
    <t>Henning - Theodorson</t>
  </si>
  <si>
    <t>Thomas - Ewing</t>
  </si>
  <si>
    <t>Shreeve - Reader</t>
  </si>
  <si>
    <t>Perkins - Laurin</t>
  </si>
  <si>
    <t>Kelly - Merlo jr.</t>
  </si>
  <si>
    <t>Horning - Ashbaugh</t>
  </si>
  <si>
    <t>Spears - Spears</t>
  </si>
  <si>
    <t>Golembiewski - Augustyniak</t>
  </si>
  <si>
    <t>Burgau - Daal</t>
  </si>
  <si>
    <t>Ingarfield - Lazor</t>
  </si>
  <si>
    <t>Gross</t>
  </si>
  <si>
    <t xml:space="preserve"> Sr. Gross</t>
  </si>
  <si>
    <t xml:space="preserve"> Net</t>
  </si>
  <si>
    <t xml:space="preserve"> Sr. Net</t>
  </si>
  <si>
    <t xml:space="preserve"> Super Sr. Net</t>
  </si>
  <si>
    <t xml:space="preserve"> Gross</t>
  </si>
  <si>
    <t>SINGLES</t>
  </si>
  <si>
    <t>4-Ball</t>
  </si>
  <si>
    <t>ENTRIES</t>
  </si>
  <si>
    <t>$ POT</t>
  </si>
  <si>
    <t>PLACES</t>
  </si>
  <si>
    <t>ROUND</t>
  </si>
  <si>
    <t>TOTAL</t>
  </si>
  <si>
    <t>PLACE PAYOUT</t>
  </si>
  <si>
    <t>DELTA</t>
  </si>
  <si>
    <t>Ted Bilton</t>
  </si>
  <si>
    <t>Payouts: 1st - $225, 2nd - $150, 3rd &amp; 4th $50</t>
  </si>
  <si>
    <t>Payouts: 1st - $315, 2nd - $210, 3rd &amp; 4th $150, 5th-8th $100</t>
  </si>
  <si>
    <t>Payouts: 1st - $200, 2nd - $150, 3rd &amp; 4th $75</t>
  </si>
  <si>
    <t>Payouts: 1st - $600, 2nd - $440, 3rd &amp; 4th $310, 5th-8th $160</t>
  </si>
  <si>
    <t>Payouts: 1st - $600, 2nd - $400, 3rd &amp; 4th $300</t>
  </si>
  <si>
    <t>Payouts: 1st - $240, 2nd - $160</t>
  </si>
  <si>
    <t xml:space="preserve">2023 SMGA MATCH PLAY EMAILS AND ENTRIES LIST </t>
  </si>
  <si>
    <t xml:space="preserve"> Super
 Sr. Net</t>
  </si>
  <si>
    <t>REVERSE NAME</t>
  </si>
  <si>
    <t>EMAIL ADDRESS</t>
  </si>
  <si>
    <t>Angarone, Brian</t>
  </si>
  <si>
    <t>bangarone@hotmail.com</t>
  </si>
  <si>
    <t>X</t>
  </si>
  <si>
    <t>Applegate, Byron</t>
  </si>
  <si>
    <t>Byron.Applegate@gmail.com</t>
  </si>
  <si>
    <t>Ashbaugh, Bryan</t>
  </si>
  <si>
    <t>authorityseo18@gmail.com</t>
  </si>
  <si>
    <t>Augustyniak, Andrew</t>
  </si>
  <si>
    <t>aa@peoplesmortgage.com</t>
  </si>
  <si>
    <t>Baemmert, Mark</t>
  </si>
  <si>
    <t>mbaemmert@yahoo.com</t>
  </si>
  <si>
    <t>Baggs, Shawn</t>
  </si>
  <si>
    <t>shawnb65@gmail.com</t>
  </si>
  <si>
    <t>Bahl, Stu</t>
  </si>
  <si>
    <t>stubahl@yahoo.com</t>
  </si>
  <si>
    <t>Bailey, Curtis</t>
  </si>
  <si>
    <t>curtislbailey@eaton.com</t>
  </si>
  <si>
    <t>Baker, Bernie</t>
  </si>
  <si>
    <t>golffan1973@hotmail.com</t>
  </si>
  <si>
    <t>Becker, Dennis</t>
  </si>
  <si>
    <t>den.rbecker@gmail.com</t>
  </si>
  <si>
    <t>Bilton, Ted</t>
  </si>
  <si>
    <t>raftguy@gmail.com</t>
  </si>
  <si>
    <t>Bretz, Chris</t>
  </si>
  <si>
    <t>c_e_bretz@msn.com</t>
  </si>
  <si>
    <t>Breunig, Ed</t>
  </si>
  <si>
    <t>papabrew3@gmail.com</t>
  </si>
  <si>
    <t>Brown, Scott</t>
  </si>
  <si>
    <t>sb29c11@gmail.com</t>
  </si>
  <si>
    <t>Brunick, Chris</t>
  </si>
  <si>
    <t>ctbrunick@gmail.com</t>
  </si>
  <si>
    <t>Burgau, Chris</t>
  </si>
  <si>
    <t>chrisburgau@gmail.com</t>
  </si>
  <si>
    <t>Callahan, Mike</t>
  </si>
  <si>
    <t>porschehog@yahoo.com</t>
  </si>
  <si>
    <t>Campbell, Brett</t>
  </si>
  <si>
    <t>180sierra@gmail.com</t>
  </si>
  <si>
    <t>Campbell, Rod</t>
  </si>
  <si>
    <t>commuterdog@cox.net</t>
  </si>
  <si>
    <t>Campbell, Ryan</t>
  </si>
  <si>
    <t>ryan.campbell333@gmail.com</t>
  </si>
  <si>
    <t>Chambers, Dave</t>
  </si>
  <si>
    <t>Chambers1701@gmail.com</t>
  </si>
  <si>
    <t>Chappell, Dave</t>
  </si>
  <si>
    <t>david@networkresearch.net</t>
  </si>
  <si>
    <t>Chidichimo, James</t>
  </si>
  <si>
    <t>chidija@yahoo.com</t>
  </si>
  <si>
    <t>Chong, Herb</t>
  </si>
  <si>
    <t>herbert.m.chong@gmail.com</t>
  </si>
  <si>
    <t>Coady, Jerry</t>
  </si>
  <si>
    <t>jerry.coady@hp.com</t>
  </si>
  <si>
    <t>Cole, Jim</t>
  </si>
  <si>
    <t>coleking050@gmail.com</t>
  </si>
  <si>
    <t>Collins, Chris</t>
  </si>
  <si>
    <t>chris.collins@vmfa.net</t>
  </si>
  <si>
    <t>Courtright, Hank</t>
  </si>
  <si>
    <t>hank_courtright@yahoo.com</t>
  </si>
  <si>
    <t>Crites, Scott</t>
  </si>
  <si>
    <t>scrites@accelerent.com</t>
  </si>
  <si>
    <t>Cruel, Boyd</t>
  </si>
  <si>
    <t>boydc23@yahoo.com</t>
  </si>
  <si>
    <t>Daal, Omar</t>
  </si>
  <si>
    <t>daal37@aol.com</t>
  </si>
  <si>
    <t>Davis, Craig</t>
  </si>
  <si>
    <t>jcraigdavis@gmail.com</t>
  </si>
  <si>
    <t>Davis, Steve</t>
  </si>
  <si>
    <t>SDavis4home@hotmail.com</t>
  </si>
  <si>
    <t>deLaveaga, Steve</t>
  </si>
  <si>
    <t>steve@salesisacareer.com</t>
  </si>
  <si>
    <t>Doble, Eric</t>
  </si>
  <si>
    <t>eric@doble.org</t>
  </si>
  <si>
    <t>Durand, Mike</t>
  </si>
  <si>
    <t>mdurand@ur.com</t>
  </si>
  <si>
    <t>Ewing, Mark</t>
  </si>
  <si>
    <t>ewing99@gmail.com</t>
  </si>
  <si>
    <t>Feely, Jay</t>
  </si>
  <si>
    <t>jayfeely@hotmail.com</t>
  </si>
  <si>
    <t>Gantzel, Mike</t>
  </si>
  <si>
    <t>m.gantzel@hotmail.com</t>
  </si>
  <si>
    <t>Gates, Bob</t>
  </si>
  <si>
    <t>gatormsu@gmail.com</t>
  </si>
  <si>
    <t>Goldberg, Todd</t>
  </si>
  <si>
    <t>chandler1az@goddardschools.com</t>
  </si>
  <si>
    <t>Golembiewski, Jake</t>
  </si>
  <si>
    <t>jg@peoplesmortgage.com</t>
  </si>
  <si>
    <t>Goodrich, Scott</t>
  </si>
  <si>
    <t>sgoodrich23@gmail.com</t>
  </si>
  <si>
    <t>Grassel, Michael</t>
  </si>
  <si>
    <t>michaelgrassel@gmail.com</t>
  </si>
  <si>
    <t>Green, Derek</t>
  </si>
  <si>
    <t>greenkderek@gmail.com</t>
  </si>
  <si>
    <t>Gregory, Al</t>
  </si>
  <si>
    <t>algregory1@gmail.com</t>
  </si>
  <si>
    <t>Hahn, Chris</t>
  </si>
  <si>
    <t>chrishahn@alumni.iu.edu</t>
  </si>
  <si>
    <t>Haseleu, Jeff</t>
  </si>
  <si>
    <t>jhaseleu@teksystems.com</t>
  </si>
  <si>
    <t>Henning, Jack</t>
  </si>
  <si>
    <t>huckunit@aol.com</t>
  </si>
  <si>
    <t>Hillman, Roy</t>
  </si>
  <si>
    <t>roy.hillman@gmail.com</t>
  </si>
  <si>
    <t>Hoerle, Dale</t>
  </si>
  <si>
    <t>dale.hoerle@yahoo.com</t>
  </si>
  <si>
    <t>Holcombe, Browning</t>
  </si>
  <si>
    <t>bholcombe3@gmail.com</t>
  </si>
  <si>
    <t>Hornacek, John</t>
  </si>
  <si>
    <t>johnhornacek@yahoo.com</t>
  </si>
  <si>
    <t>Horning, Jason</t>
  </si>
  <si>
    <t>jasonhinaz@gmail.com</t>
  </si>
  <si>
    <t>Hurst, CW</t>
  </si>
  <si>
    <t>cw.hurst1919@gmail.com</t>
  </si>
  <si>
    <t>Ingarfield, Brad</t>
  </si>
  <si>
    <t>bradingarfield@gmail.com</t>
  </si>
  <si>
    <t>Johnson, Joel</t>
  </si>
  <si>
    <t>johnsonjoelthomas@gmail.com</t>
  </si>
  <si>
    <t>Johnson, Ted</t>
  </si>
  <si>
    <t>fshns4us@cox.net</t>
  </si>
  <si>
    <t>Jones, Bob</t>
  </si>
  <si>
    <t>bob@bjonescpa.com</t>
  </si>
  <si>
    <t>Jones, Brent</t>
  </si>
  <si>
    <t>b98gsag@aol.com</t>
  </si>
  <si>
    <t>Kallem, Ken</t>
  </si>
  <si>
    <t>kenkallem@yahoo.com</t>
  </si>
  <si>
    <t>Kallem, Ryan</t>
  </si>
  <si>
    <t>rjkallem@yahoo.com</t>
  </si>
  <si>
    <t>Karls, Al</t>
  </si>
  <si>
    <t>doralkarls@gmail.com</t>
  </si>
  <si>
    <t>Kaunas, Kurt</t>
  </si>
  <si>
    <t>kurt.kaunas@gmail.com</t>
  </si>
  <si>
    <t>Keenan, Daniel</t>
  </si>
  <si>
    <t>dkdanielkeenan@gmail.com</t>
  </si>
  <si>
    <t>Kelly, Steve</t>
  </si>
  <si>
    <t>SKelly@abcllc.org</t>
  </si>
  <si>
    <t>Kerr, Phil</t>
  </si>
  <si>
    <t>kerrphil@yahoo.com</t>
  </si>
  <si>
    <t>Kowal, Joe</t>
  </si>
  <si>
    <t>mcjoek7@gmail.com</t>
  </si>
  <si>
    <t>Krass, Phil</t>
  </si>
  <si>
    <t>pkrass@cox.net</t>
  </si>
  <si>
    <t>Kujanson, Jason</t>
  </si>
  <si>
    <t>jkujanson@gmail.com</t>
  </si>
  <si>
    <t>Kvamme, Dave</t>
  </si>
  <si>
    <t>drkvamme@aol.com</t>
  </si>
  <si>
    <t>Lacey, Allen</t>
  </si>
  <si>
    <t>alacey54@gmail.com</t>
  </si>
  <si>
    <t>Laurin, Brandon</t>
  </si>
  <si>
    <t>blaurin@gmail.com</t>
  </si>
  <si>
    <t>Lawrence, Kevin</t>
  </si>
  <si>
    <t>kevinjlawrence@cox.net</t>
  </si>
  <si>
    <t>Lazor, Bobby</t>
  </si>
  <si>
    <t>bobbylazor@yahoo.com</t>
  </si>
  <si>
    <t>Lee, Chris</t>
  </si>
  <si>
    <t>cclst12@gmail.com</t>
  </si>
  <si>
    <t>Lewis, Duncan</t>
  </si>
  <si>
    <t>Linck, Bill</t>
  </si>
  <si>
    <t>linck@cox.net</t>
  </si>
  <si>
    <t>Linford, Ron</t>
  </si>
  <si>
    <t>ron.linford281@gmail.com</t>
  </si>
  <si>
    <t>Lorenz, Frank</t>
  </si>
  <si>
    <t>frank.lorenz@yahoo.com</t>
  </si>
  <si>
    <t>Mackowiak, Mike</t>
  </si>
  <si>
    <t>macrph2112@gmail.com</t>
  </si>
  <si>
    <t>Malko, John</t>
  </si>
  <si>
    <t>malk2006@hotmail.com</t>
  </si>
  <si>
    <t>Markee, Chris</t>
  </si>
  <si>
    <t>chrismarkee@gmail.com</t>
  </si>
  <si>
    <t>Martella, Ed</t>
  </si>
  <si>
    <t>e.martella@cox.net</t>
  </si>
  <si>
    <t>Martin, Jared</t>
  </si>
  <si>
    <t>Jared@alpineb1.com</t>
  </si>
  <si>
    <t>Matney, Mike</t>
  </si>
  <si>
    <t>mmmatney@gmail.com</t>
  </si>
  <si>
    <t>McArthur, Brent</t>
  </si>
  <si>
    <t>p.brent.mcarthur@gmail.com</t>
  </si>
  <si>
    <t>McAvay, John</t>
  </si>
  <si>
    <t>jjmcavay@gmail.com</t>
  </si>
  <si>
    <t>McCaffrey, Ken</t>
  </si>
  <si>
    <t>mccaffrey_ken@yahoo.com</t>
  </si>
  <si>
    <t>Meeder, Brian</t>
  </si>
  <si>
    <t>brianmeeder@gmail.com</t>
  </si>
  <si>
    <t>Merlo Jr., Frank</t>
  </si>
  <si>
    <t>azmerlo@hotmail.com</t>
  </si>
  <si>
    <t>Miller, Doug</t>
  </si>
  <si>
    <t>dougmiller553@gmail.com</t>
  </si>
  <si>
    <t>Miller, Steve</t>
  </si>
  <si>
    <t>stevepcd@outlook.com</t>
  </si>
  <si>
    <t>Mistina, Todd</t>
  </si>
  <si>
    <t>mistina.family@gmail.com</t>
  </si>
  <si>
    <t>Montana, Joe</t>
  </si>
  <si>
    <t>joemontana1967@gmail.com</t>
  </si>
  <si>
    <t>Morales, Rob</t>
  </si>
  <si>
    <t>robmorales79@gmail.com</t>
  </si>
  <si>
    <t>Morin, J.J.</t>
  </si>
  <si>
    <t>jjbw306@hotmail.com</t>
  </si>
  <si>
    <t>Moyer, Jon</t>
  </si>
  <si>
    <t>teamkahuna@yahoo.com</t>
  </si>
  <si>
    <t>Munsell, Jeff</t>
  </si>
  <si>
    <t>jmunsell01@hotmail.com</t>
  </si>
  <si>
    <t>Murray, Scott</t>
  </si>
  <si>
    <t>gl_scott@hotmail.com</t>
  </si>
  <si>
    <t>Netzel, Steve</t>
  </si>
  <si>
    <t>steve@netzelfinancial.com</t>
  </si>
  <si>
    <t>Nowicki, Jim</t>
  </si>
  <si>
    <t>jimnowicki@icloud.com</t>
  </si>
  <si>
    <t>Orava, Scott</t>
  </si>
  <si>
    <t>rsorava@gmail.com</t>
  </si>
  <si>
    <t>Pepping, Jim</t>
  </si>
  <si>
    <t>jim.pepping@gmail.com</t>
  </si>
  <si>
    <t>Perkins, Erik</t>
  </si>
  <si>
    <t>perk239@mac.com</t>
  </si>
  <si>
    <t>Perkins, Jim</t>
  </si>
  <si>
    <t>jimperkins@gmail.com</t>
  </si>
  <si>
    <t>Petersen, Dave</t>
  </si>
  <si>
    <t>eagleputterdave@yahoo.com</t>
  </si>
  <si>
    <t>Pryor, Todd</t>
  </si>
  <si>
    <t>pryoritiesinc@yahoo.com</t>
  </si>
  <si>
    <t>Ramirez, Jerry</t>
  </si>
  <si>
    <t>jrgogreenms@gmail.com</t>
  </si>
  <si>
    <t>Ramsey, Kevin</t>
  </si>
  <si>
    <t>kramsey03@yahoo.com</t>
  </si>
  <si>
    <t>Reader, Lance</t>
  </si>
  <si>
    <t>lance@krankgolf.com</t>
  </si>
  <si>
    <t>Rearick, Greg</t>
  </si>
  <si>
    <t>gobigred817@cox.net</t>
  </si>
  <si>
    <t>Rendell, Brad</t>
  </si>
  <si>
    <t>brad.rendell@cox.net</t>
  </si>
  <si>
    <t>Richardson, Chris</t>
  </si>
  <si>
    <t>richardson75@hotmail.com</t>
  </si>
  <si>
    <t>Rietz, Mike</t>
  </si>
  <si>
    <t>mrietz@yahoo.com</t>
  </si>
  <si>
    <t>Roberts, Brian</t>
  </si>
  <si>
    <t>brianroberts79@gmail.com</t>
  </si>
  <si>
    <t>Rothwein, Bill</t>
  </si>
  <si>
    <t>bill@rothwein.net</t>
  </si>
  <si>
    <t>Schiefelbein, Paul</t>
  </si>
  <si>
    <t>pschaz12@gmail.com</t>
  </si>
  <si>
    <t>Schmid, Greg</t>
  </si>
  <si>
    <t>gschmid22@gmail.com</t>
  </si>
  <si>
    <t>Shevik, Gary</t>
  </si>
  <si>
    <t>gshevik@icloud.com</t>
  </si>
  <si>
    <t>Shoup, Andy</t>
  </si>
  <si>
    <t>ashoup19@gmail.com</t>
  </si>
  <si>
    <t>Shreeve, Steve</t>
  </si>
  <si>
    <t>golfing_musician@icloud.com</t>
  </si>
  <si>
    <t>Solomon, Steve</t>
  </si>
  <si>
    <t>steve.solomon@cox.net</t>
  </si>
  <si>
    <t>Spears, Chris</t>
  </si>
  <si>
    <t>chris@azhousecalls.com</t>
  </si>
  <si>
    <t>Spears, Rob</t>
  </si>
  <si>
    <t>rspears@cabrioproperties.com</t>
  </si>
  <si>
    <t>Spencer, Bill</t>
  </si>
  <si>
    <t>wjspencer11@gmail.com</t>
  </si>
  <si>
    <t>Stecker, Sean</t>
  </si>
  <si>
    <t>Stecker.sean@outlook.com</t>
  </si>
  <si>
    <t>Stern, Daryl</t>
  </si>
  <si>
    <t>dstern@sterninsgroup.com</t>
  </si>
  <si>
    <t>Stoltz, Jeff</t>
  </si>
  <si>
    <t>stoltz.cherylk@gmail.com</t>
  </si>
  <si>
    <t>Stoltz, Jerry</t>
  </si>
  <si>
    <t>jerrystoltz42@gmail.com</t>
  </si>
  <si>
    <t>Stone, Casey</t>
  </si>
  <si>
    <t>casey.stone@insnetworks.com</t>
  </si>
  <si>
    <t>Swenddal, Todd</t>
  </si>
  <si>
    <t>toddswenddal@gmail.com</t>
  </si>
  <si>
    <t>Theodorson, Karl</t>
  </si>
  <si>
    <t>aztheo@hotmail.com</t>
  </si>
  <si>
    <t>Thomas, Geoff</t>
  </si>
  <si>
    <t>ghthomas1111@gmail.com</t>
  </si>
  <si>
    <t>Thomas, Scott</t>
  </si>
  <si>
    <t>srthomas@ymail.com</t>
  </si>
  <si>
    <t>Viafore, Rob</t>
  </si>
  <si>
    <t>robvia4@msn.com</t>
  </si>
  <si>
    <t>Wagner, Eric</t>
  </si>
  <si>
    <t>ewags65@comcast.net</t>
  </si>
  <si>
    <t>Wagner, Rick</t>
  </si>
  <si>
    <t>rickwags10@gmail.com</t>
  </si>
  <si>
    <t>Walsh, Matt</t>
  </si>
  <si>
    <t>walshbaseball21@gmail.com</t>
  </si>
  <si>
    <t>Welton, Mike</t>
  </si>
  <si>
    <t>mwelton@clovertech.com</t>
  </si>
  <si>
    <t>Wysner, Michael</t>
  </si>
  <si>
    <t>wysem@cox.net</t>
  </si>
  <si>
    <t>Zalewski, Steve</t>
  </si>
  <si>
    <t>zeusflight12@yahoo.com</t>
  </si>
  <si>
    <t>HOW TO CALCULATE 4 BALL HANDICAP FOR SMGA MATCH PLAY (12/31/2021)</t>
  </si>
  <si>
    <t>USGA suggests using 90% of players un-rounded Course Handicap after any stroke adjustments for 4 Ball matches to calculate the Playing Handicap.</t>
  </si>
  <si>
    <r>
      <t xml:space="preserve">Enter the current players Handicap Indexes into the YELLOW cells on row 4.  </t>
    </r>
    <r>
      <rPr>
        <b/>
        <sz val="20"/>
        <color theme="1"/>
        <rFont val="Calibri"/>
        <family val="2"/>
        <scheme val="minor"/>
      </rPr>
      <t>Remember to enter a negative value for a player who has a positve handicap index.  The cells are formatted to show a (+) positive index even though you type in a negaitve number.</t>
    </r>
  </si>
  <si>
    <r>
      <t xml:space="preserve">Enter the tees to be played by each player on row 6.  The tee selection is in a drop down menu so that they cannot be misspelled.  The tee entry is also color coded to reinforce what tees were chosen.  Remind the players that they must chose the tees that they used in their first game in </t>
    </r>
    <r>
      <rPr>
        <b/>
        <sz val="20"/>
        <color theme="1"/>
        <rFont val="Calibri"/>
        <family val="2"/>
        <scheme val="minor"/>
      </rPr>
      <t xml:space="preserve">this </t>
    </r>
    <r>
      <rPr>
        <sz val="20"/>
        <color theme="1"/>
        <rFont val="Calibri"/>
        <family val="2"/>
        <scheme val="minor"/>
      </rPr>
      <t>bracket.</t>
    </r>
  </si>
  <si>
    <t>The sheet then calculates the un-rounded Course Handicap for each player.</t>
  </si>
  <si>
    <t>Per USGA guidance, any limitation stroke adjustments are taken by the sheet at this time.  The SMGA net 4 Ball match competitons have a maximum un-rounded Course Handicap difference of 10 strokes.  The sheet separatetly adjusts the un-rounded Course Handcap differential to be no more that 10.0 for each team.</t>
  </si>
  <si>
    <t>After any stroke limitations to Course Handicaps are administered, the sheet makes the USGA-suggested 90% adjustment  to each players adjusted Course Handicap to create the Playing Handicaps.  After the 90% adjustment is made, each Playing Handicap is rounded to the nearest zero decimal.</t>
  </si>
  <si>
    <t>Lastly, all players resulting Playing Handicaps are adjusted so that all players "stroke" off of the lowest Playing Handicap player. The lowest Playing Handicap is adjusted to a zero Playing Handicap and all other players Playing Hanicaps are adjusted accordingly.</t>
  </si>
  <si>
    <t>Calculating 4 ball handicaps</t>
  </si>
  <si>
    <t>Team A</t>
  </si>
  <si>
    <t>Team B</t>
  </si>
  <si>
    <t>A1</t>
  </si>
  <si>
    <t>A2</t>
  </si>
  <si>
    <t>B1</t>
  </si>
  <si>
    <t>B2</t>
  </si>
  <si>
    <t>Type negative number in for a "+" index.  It will show as a "+" index</t>
  </si>
  <si>
    <t>Obtain current handicap indexes</t>
  </si>
  <si>
    <t>Identify tees to be played</t>
  </si>
  <si>
    <t>Gold</t>
  </si>
  <si>
    <t>Blue</t>
  </si>
  <si>
    <r>
      <t xml:space="preserve">Calculate </t>
    </r>
    <r>
      <rPr>
        <b/>
        <sz val="11"/>
        <color rgb="FFFF0000"/>
        <rFont val="Calibri"/>
        <family val="2"/>
        <scheme val="minor"/>
      </rPr>
      <t>Course Handicap</t>
    </r>
    <r>
      <rPr>
        <sz val="11"/>
        <color theme="1"/>
        <rFont val="Calibri"/>
        <family val="2"/>
        <scheme val="minor"/>
      </rPr>
      <t xml:space="preserve"> per tees to be played.  Do Not Round</t>
    </r>
  </si>
  <si>
    <t>Remains as unrounded value</t>
  </si>
  <si>
    <r>
      <t xml:space="preserve">Adjust for 10 stroke </t>
    </r>
    <r>
      <rPr>
        <b/>
        <sz val="11"/>
        <color rgb="FFFF0000"/>
        <rFont val="Calibri"/>
        <family val="2"/>
        <scheme val="minor"/>
      </rPr>
      <t>Course Handicap</t>
    </r>
    <r>
      <rPr>
        <b/>
        <sz val="11"/>
        <color theme="1"/>
        <rFont val="Calibri"/>
        <family val="2"/>
        <scheme val="minor"/>
      </rPr>
      <t xml:space="preserve"> </t>
    </r>
    <r>
      <rPr>
        <sz val="11"/>
        <color theme="1"/>
        <rFont val="Calibri"/>
        <family val="2"/>
        <scheme val="minor"/>
      </rPr>
      <t>maximum difference</t>
    </r>
  </si>
  <si>
    <r>
      <t xml:space="preserve">Handicap Allowance adjustment of 90% of </t>
    </r>
    <r>
      <rPr>
        <b/>
        <sz val="11"/>
        <color rgb="FFFF0000"/>
        <rFont val="Calibri"/>
        <family val="2"/>
        <scheme val="minor"/>
      </rPr>
      <t>Course Handicap</t>
    </r>
    <r>
      <rPr>
        <sz val="11"/>
        <color theme="1"/>
        <rFont val="Calibri"/>
        <family val="2"/>
        <scheme val="minor"/>
      </rPr>
      <t xml:space="preserve"> for 4 ball and then round. This is now the</t>
    </r>
    <r>
      <rPr>
        <b/>
        <sz val="11"/>
        <color theme="1"/>
        <rFont val="Calibri"/>
        <family val="2"/>
        <scheme val="minor"/>
      </rPr>
      <t xml:space="preserve"> </t>
    </r>
    <r>
      <rPr>
        <b/>
        <sz val="11"/>
        <color rgb="FF0070C0"/>
        <rFont val="Calibri"/>
        <family val="2"/>
        <scheme val="minor"/>
      </rPr>
      <t>Playing Handicap</t>
    </r>
    <r>
      <rPr>
        <sz val="11"/>
        <color theme="1"/>
        <rFont val="Calibri"/>
        <family val="2"/>
        <scheme val="minor"/>
      </rPr>
      <t>.</t>
    </r>
  </si>
  <si>
    <r>
      <t xml:space="preserve">Adjust lowest </t>
    </r>
    <r>
      <rPr>
        <b/>
        <sz val="11"/>
        <color rgb="FF0070C0"/>
        <rFont val="Calibri"/>
        <family val="2"/>
        <scheme val="minor"/>
      </rPr>
      <t>Playing Handicap</t>
    </r>
    <r>
      <rPr>
        <sz val="11"/>
        <color theme="1"/>
        <rFont val="Calibri"/>
        <family val="2"/>
        <scheme val="minor"/>
      </rPr>
      <t xml:space="preserve"> to zero</t>
    </r>
  </si>
  <si>
    <t>Course Handicap</t>
  </si>
  <si>
    <t>=</t>
  </si>
  <si>
    <t>Handicap Index</t>
  </si>
  <si>
    <t>x</t>
  </si>
  <si>
    <r>
      <t>(</t>
    </r>
    <r>
      <rPr>
        <i/>
        <sz val="11"/>
        <color rgb="FF000000"/>
        <rFont val="Arial"/>
        <family val="2"/>
      </rPr>
      <t>Slope Rating</t>
    </r>
    <r>
      <rPr>
        <sz val="12"/>
        <color rgb="FF000000"/>
        <rFont val="Arial"/>
        <family val="2"/>
      </rPr>
      <t> ÷ 113)</t>
    </r>
  </si>
  <si>
    <t>+</t>
  </si>
  <si>
    <r>
      <t>(</t>
    </r>
    <r>
      <rPr>
        <i/>
        <sz val="11"/>
        <color rgb="FF000000"/>
        <rFont val="Arial"/>
        <family val="2"/>
      </rPr>
      <t>Course Rating</t>
    </r>
    <r>
      <rPr>
        <sz val="12"/>
        <color rgb="FF000000"/>
        <rFont val="Arial"/>
        <family val="2"/>
      </rPr>
      <t> – </t>
    </r>
    <r>
      <rPr>
        <i/>
        <sz val="11"/>
        <color rgb="FF000000"/>
        <rFont val="Arial"/>
        <family val="2"/>
      </rPr>
      <t>par</t>
    </r>
    <r>
      <rPr>
        <sz val="12"/>
        <color rgb="FF000000"/>
        <rFont val="Arial"/>
        <family val="2"/>
      </rPr>
      <t>)</t>
    </r>
  </si>
  <si>
    <t>Playing Handicap</t>
  </si>
  <si>
    <t>Handicap Allowance</t>
  </si>
  <si>
    <t>Course Handicap =  Index x (Slope/113) + (Course Rating -72)</t>
  </si>
  <si>
    <t>Tees</t>
  </si>
  <si>
    <t>Slope</t>
  </si>
  <si>
    <t>Rating</t>
  </si>
  <si>
    <t>Delta to Par</t>
  </si>
  <si>
    <t>Black</t>
  </si>
  <si>
    <t>PLAYER</t>
  </si>
  <si>
    <t>INDEX</t>
  </si>
  <si>
    <t>TEE</t>
  </si>
  <si>
    <t>COURSE HANDICAP</t>
  </si>
  <si>
    <t>64 - 14 BYE</t>
  </si>
  <si>
    <t>16 - 4 LI</t>
  </si>
  <si>
    <t>16 -3LI</t>
  </si>
  <si>
    <t>32 - 14 LI</t>
  </si>
  <si>
    <t>16 - 1 BYE</t>
  </si>
  <si>
    <t>ACTUAL</t>
  </si>
  <si>
    <t>GROSS SINGLES</t>
  </si>
  <si>
    <t>SR. GROSS SINGLES</t>
  </si>
  <si>
    <t>NET SINGLES</t>
  </si>
  <si>
    <t>SUPER SR. NET SINGLES</t>
  </si>
  <si>
    <t>NET 4-BALL</t>
  </si>
  <si>
    <t>SR. NET 4-BALL</t>
  </si>
  <si>
    <t>GROSS 4-BALL</t>
  </si>
  <si>
    <t>C2</t>
  </si>
  <si>
    <t>D2</t>
  </si>
  <si>
    <t>E2</t>
  </si>
  <si>
    <t>SR. GROSS 4-BALL</t>
  </si>
  <si>
    <t>SR. NET SINGLES</t>
  </si>
  <si>
    <t>G2</t>
  </si>
  <si>
    <t>J2</t>
  </si>
  <si>
    <t>K2</t>
  </si>
  <si>
    <t>L2</t>
  </si>
  <si>
    <t>M2</t>
  </si>
  <si>
    <t>N2</t>
  </si>
  <si>
    <t>PROPOSED</t>
  </si>
  <si>
    <t>Eric Doble</t>
  </si>
  <si>
    <t>Doble - Kerr</t>
  </si>
  <si>
    <t>Payouts: 1st - $340, 2nd - $240, 3rd &amp; 4th $110</t>
  </si>
  <si>
    <t>Payouts: 1st - $300, 2nd - $230, 3rd &amp; 4th $110</t>
  </si>
  <si>
    <t>JIM</t>
  </si>
  <si>
    <t>INITIAL</t>
  </si>
  <si>
    <t>Total Matches Start</t>
  </si>
  <si>
    <t>Total Matches Remaining</t>
  </si>
  <si>
    <t>INITIAL BRACKET LEVEL</t>
  </si>
  <si>
    <t>LEAD IN OR BYES MATCHES</t>
  </si>
  <si>
    <t>TOTAL MATCHES TO BE PLAYED</t>
  </si>
  <si>
    <r>
      <t xml:space="preserve">START DATE </t>
    </r>
    <r>
      <rPr>
        <sz val="11"/>
        <color theme="1"/>
        <rFont val="Calibri"/>
        <family val="2"/>
      </rPr>
      <t>↓</t>
    </r>
  </si>
  <si>
    <t>AVAILABLE</t>
  </si>
  <si>
    <t>UNAVAILABLE</t>
  </si>
  <si>
    <t>DATE</t>
  </si>
  <si>
    <t>DAY</t>
  </si>
  <si>
    <t>MONTH</t>
  </si>
  <si>
    <t>BOB</t>
  </si>
  <si>
    <t>MIKE</t>
  </si>
  <si>
    <t>HARRY</t>
  </si>
  <si>
    <t>SINGLE NAME</t>
  </si>
  <si>
    <t>DUAL NAME</t>
  </si>
  <si>
    <t>Last, First</t>
  </si>
  <si>
    <t>Reverse Transpose</t>
  </si>
  <si>
    <t>Gross Singles</t>
  </si>
  <si>
    <t>Net Singles</t>
  </si>
  <si>
    <t>Net 4-Ball</t>
  </si>
  <si>
    <t>Sr. Net 4-Ball</t>
  </si>
  <si>
    <t>Sr. Net Singles</t>
  </si>
  <si>
    <t>J.J. Morin</t>
  </si>
  <si>
    <t>Scott Orava</t>
  </si>
  <si>
    <t>Browning Holcombe</t>
  </si>
  <si>
    <t>Brian Angarone &amp; Scott Orava</t>
  </si>
  <si>
    <t>Ed Martella &amp; Bill Spencer</t>
  </si>
  <si>
    <t>Michael Grassel &amp; Steve Zalewski</t>
  </si>
  <si>
    <t>Mike Matney &amp; Mike Callahan</t>
  </si>
  <si>
    <t>Boyd Cruel &amp; Browning Holcombe</t>
  </si>
  <si>
    <t>Sean Stecker &amp; Steve Netzel</t>
  </si>
  <si>
    <t>Dave Chappell &amp; Brad Ingarfield</t>
  </si>
  <si>
    <t>Jerry Stoltz</t>
  </si>
  <si>
    <t>Jerry Stoltz &amp; J.J. Morin</t>
  </si>
  <si>
    <t>Completed Strecker&amp; Netzel Winners</t>
  </si>
  <si>
    <t>Forfeit by Ed and Bill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</si>
</sst>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
    <numFmt numFmtId="165" formatCode="#,##0.0;\+#,##0.0"/>
    <numFmt numFmtId="166" formatCode="#,##0.0"/>
    <numFmt numFmtId="167" formatCode="0.0"/>
  </numFmts>
  <fonts count="42" x14ac:knownFonts="1">
    <font>
      <sz val="11"/>
      <color theme="1"/>
      <name val="Calibri"/>
      <family val="2"/>
      <scheme val="minor"/>
    </font>
    <font>
      <b/>
      <sz val="12"/>
      <color indexed="8"/>
      <name val="Garamond"/>
      <family val="1"/>
    </font>
    <font>
      <b/>
      <sz val="14"/>
      <color indexed="8"/>
      <name val="Garamond"/>
      <family val="1"/>
    </font>
    <font>
      <b/>
      <sz val="14"/>
      <color theme="1"/>
      <name val="Calibri"/>
      <family val="2"/>
      <scheme val="minor"/>
    </font>
    <font>
      <b/>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b/>
      <sz val="11"/>
      <color rgb="FFFF0000"/>
      <name val="Calibri"/>
      <family val="2"/>
      <scheme val="minor"/>
    </font>
    <font>
      <b/>
      <sz val="14"/>
      <color rgb="FFFF0000"/>
      <name val="Calibri"/>
      <family val="2"/>
      <scheme val="minor"/>
    </font>
    <font>
      <b/>
      <sz val="14"/>
      <color rgb="FF0070C0"/>
      <name val="Calibri"/>
      <family val="2"/>
      <scheme val="minor"/>
    </font>
    <font>
      <sz val="28"/>
      <color theme="1"/>
      <name val="Calibri"/>
      <family val="2"/>
      <scheme val="minor"/>
    </font>
    <font>
      <sz val="36"/>
      <color theme="1"/>
      <name val="Calibri"/>
      <family val="2"/>
      <scheme val="minor"/>
    </font>
    <font>
      <b/>
      <sz val="14"/>
      <name val="Calibri"/>
      <family val="2"/>
      <scheme val="minor"/>
    </font>
    <font>
      <sz val="11"/>
      <color theme="8" tint="-0.249977111117893"/>
      <name val="Calibri"/>
      <family val="2"/>
      <scheme val="minor"/>
    </font>
    <font>
      <b/>
      <sz val="22"/>
      <color indexed="8"/>
      <name val="Arial"/>
      <family val="2"/>
    </font>
    <font>
      <sz val="11"/>
      <color rgb="FF3F3F76"/>
      <name val="Calibri"/>
      <family val="2"/>
      <scheme val="minor"/>
    </font>
    <font>
      <b/>
      <sz val="22"/>
      <color theme="1"/>
      <name val="Calibri"/>
      <family val="2"/>
      <scheme val="minor"/>
    </font>
    <font>
      <b/>
      <sz val="16"/>
      <color rgb="FF0070C0"/>
      <name val="Calibri"/>
      <family val="2"/>
      <scheme val="minor"/>
    </font>
    <font>
      <sz val="14"/>
      <color theme="1"/>
      <name val="Calibri"/>
      <family val="2"/>
      <scheme val="minor"/>
    </font>
    <font>
      <sz val="20"/>
      <color theme="1"/>
      <name val="Calibri"/>
      <family val="2"/>
      <scheme val="minor"/>
    </font>
    <font>
      <sz val="18"/>
      <color theme="1"/>
      <name val="Calibri"/>
      <family val="2"/>
      <scheme val="minor"/>
    </font>
    <font>
      <b/>
      <sz val="12"/>
      <color theme="1"/>
      <name val="Arial Black"/>
      <family val="2"/>
    </font>
    <font>
      <b/>
      <sz val="28"/>
      <color theme="1"/>
      <name val="Calibri"/>
      <family val="2"/>
      <scheme val="minor"/>
    </font>
    <font>
      <b/>
      <sz val="20"/>
      <color theme="1"/>
      <name val="Calibri"/>
      <family val="2"/>
      <scheme val="minor"/>
    </font>
    <font>
      <sz val="11"/>
      <color indexed="62"/>
      <name val="Calibri"/>
      <family val="2"/>
    </font>
    <font>
      <b/>
      <sz val="11"/>
      <color rgb="FF0070C0"/>
      <name val="Calibri"/>
      <family val="2"/>
      <scheme val="minor"/>
    </font>
    <font>
      <i/>
      <sz val="11"/>
      <color rgb="FF000000"/>
      <name val="Arial"/>
      <family val="2"/>
    </font>
    <font>
      <b/>
      <sz val="12"/>
      <color rgb="FF000000"/>
      <name val="Arial"/>
      <family val="2"/>
    </font>
    <font>
      <sz val="12"/>
      <color rgb="FF000000"/>
      <name val="Arial"/>
      <family val="2"/>
    </font>
    <font>
      <sz val="8"/>
      <color theme="1"/>
      <name val="Calibri"/>
      <family val="2"/>
      <scheme val="minor"/>
    </font>
    <font>
      <b/>
      <sz val="26"/>
      <color indexed="8"/>
      <name val="Arial"/>
      <family val="2"/>
    </font>
    <font>
      <b/>
      <sz val="26"/>
      <color theme="1"/>
      <name val="Arial"/>
      <family val="2"/>
    </font>
    <font>
      <b/>
      <sz val="26"/>
      <name val="Arial"/>
      <family val="2"/>
    </font>
    <font>
      <b/>
      <sz val="22"/>
      <color theme="1"/>
      <name val="Arial"/>
      <family val="2"/>
    </font>
    <font>
      <b/>
      <sz val="22"/>
      <name val="Arial"/>
      <family val="2"/>
    </font>
    <font>
      <b/>
      <sz val="36"/>
      <color indexed="8"/>
      <name val="Arial"/>
      <family val="2"/>
    </font>
    <font>
      <b/>
      <sz val="28"/>
      <color indexed="8"/>
      <name val="Arial"/>
      <family val="2"/>
    </font>
    <font>
      <sz val="11"/>
      <color theme="1"/>
      <name val="Calibri"/>
      <family val="2"/>
    </font>
    <font>
      <sz val="10"/>
      <name val="Consolas"/>
      <family val="3"/>
    </font>
    <font>
      <sz val="12"/>
      <color theme="1"/>
      <name val="Times New Roman"/>
      <family val="1"/>
    </font>
    <font>
      <sz val="12"/>
      <color rgb="FF333333"/>
      <name val="Times New Roman"/>
      <family val="1"/>
    </font>
  </fonts>
  <fills count="25">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C99"/>
      </patternFill>
    </fill>
    <fill>
      <patternFill patternType="solid">
        <fgColor theme="6" tint="0.39997558519241921"/>
        <bgColor indexed="64"/>
      </patternFill>
    </fill>
    <fill>
      <patternFill patternType="solid">
        <fgColor theme="4" tint="0.79998168889431442"/>
        <bgColor indexed="64"/>
      </patternFill>
    </fill>
    <fill>
      <patternFill patternType="solid">
        <fgColor rgb="FFFFFF99"/>
        <bgColor indexed="64"/>
      </patternFill>
    </fill>
    <fill>
      <patternFill patternType="solid">
        <fgColor theme="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rgb="FFFFFFFF"/>
        <bgColor indexed="64"/>
      </patternFill>
    </fill>
    <fill>
      <patternFill patternType="solid">
        <fgColor rgb="FFC1CEE4"/>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FFCC"/>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5" tint="0.59999389629810485"/>
        <bgColor indexed="64"/>
      </patternFill>
    </fill>
  </fills>
  <borders count="41">
    <border>
      <left/>
      <right/>
      <top/>
      <bottom/>
      <diagonal/>
    </border>
    <border>
      <left/>
      <right/>
      <top/>
      <bottom style="thick">
        <color auto="1"/>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diagonal/>
    </border>
    <border>
      <left/>
      <right style="thick">
        <color auto="1"/>
      </right>
      <top/>
      <bottom style="thick">
        <color auto="1"/>
      </bottom>
      <diagonal/>
    </border>
    <border>
      <left/>
      <right style="thick">
        <color auto="1"/>
      </right>
      <top/>
      <bottom/>
      <diagonal/>
    </border>
    <border>
      <left style="thick">
        <color auto="1"/>
      </left>
      <right/>
      <top/>
      <bottom style="thick">
        <color auto="1"/>
      </bottom>
      <diagonal/>
    </border>
    <border>
      <left style="thick">
        <color auto="1"/>
      </left>
      <right/>
      <top/>
      <bottom/>
      <diagonal/>
    </border>
    <border>
      <left style="medium">
        <color auto="1"/>
      </left>
      <right/>
      <top/>
      <bottom style="thick">
        <color auto="1"/>
      </bottom>
      <diagonal/>
    </border>
    <border>
      <left/>
      <right/>
      <top/>
      <bottom style="medium">
        <color auto="1"/>
      </bottom>
      <diagonal/>
    </border>
    <border>
      <left style="thick">
        <color auto="1"/>
      </left>
      <right/>
      <top style="medium">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
      <left style="medium">
        <color auto="1"/>
      </left>
      <right style="medium">
        <color auto="1"/>
      </right>
      <top style="thin">
        <color auto="1"/>
      </top>
      <bottom style="medium">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s>
  <cellStyleXfs count="5">
    <xf numFmtId="0" fontId="0" fillId="0" borderId="0"/>
    <xf numFmtId="0" fontId="5" fillId="0" borderId="0"/>
    <xf numFmtId="9" fontId="7" fillId="0" borderId="0" applyFont="0" applyFill="0" applyBorder="0" applyAlignment="0" applyProtection="0"/>
    <xf numFmtId="0" fontId="16" fillId="5" borderId="26" applyNumberFormat="0" applyAlignment="0" applyProtection="0"/>
    <xf numFmtId="0" fontId="7" fillId="0" borderId="0"/>
  </cellStyleXfs>
  <cellXfs count="218">
    <xf numFmtId="0" fontId="0" fillId="0" borderId="0" xfId="0"/>
    <xf numFmtId="0" fontId="0" fillId="0" borderId="14" xfId="0" applyBorder="1" applyAlignment="1">
      <alignment horizontal="center"/>
    </xf>
    <xf numFmtId="0" fontId="0" fillId="0" borderId="14" xfId="0" applyBorder="1"/>
    <xf numFmtId="0" fontId="0" fillId="0" borderId="0" xfId="0" applyAlignment="1">
      <alignment horizontal="center"/>
    </xf>
    <xf numFmtId="0" fontId="9" fillId="0" borderId="24" xfId="0" applyFont="1" applyBorder="1" applyAlignment="1">
      <alignment horizontal="center" textRotation="90"/>
    </xf>
    <xf numFmtId="0" fontId="10" fillId="0" borderId="24" xfId="0" applyFont="1" applyBorder="1" applyAlignment="1">
      <alignment horizontal="center" textRotation="90"/>
    </xf>
    <xf numFmtId="164" fontId="0" fillId="2" borderId="14" xfId="0" applyNumberFormat="1" applyFill="1" applyBorder="1" applyAlignment="1">
      <alignment horizontal="center"/>
    </xf>
    <xf numFmtId="164" fontId="0" fillId="0" borderId="14" xfId="0" applyNumberFormat="1" applyBorder="1" applyAlignment="1">
      <alignment horizontal="center"/>
    </xf>
    <xf numFmtId="0" fontId="0" fillId="2" borderId="14" xfId="0" applyFill="1" applyBorder="1" applyAlignment="1">
      <alignment horizontal="center"/>
    </xf>
    <xf numFmtId="0" fontId="12" fillId="0" borderId="0" xfId="0" applyFont="1" applyAlignment="1">
      <alignment horizontal="center" vertical="center"/>
    </xf>
    <xf numFmtId="9" fontId="0" fillId="0" borderId="0" xfId="0" applyNumberFormat="1"/>
    <xf numFmtId="0" fontId="13" fillId="0" borderId="14" xfId="0" applyFont="1" applyBorder="1" applyAlignment="1">
      <alignment horizontal="center"/>
    </xf>
    <xf numFmtId="0" fontId="0" fillId="0" borderId="25" xfId="0" applyBorder="1"/>
    <xf numFmtId="164" fontId="0" fillId="3" borderId="14" xfId="0" applyNumberFormat="1" applyFill="1" applyBorder="1" applyAlignment="1">
      <alignment horizontal="center"/>
    </xf>
    <xf numFmtId="9" fontId="0" fillId="2" borderId="14" xfId="2" applyFont="1" applyFill="1" applyBorder="1" applyAlignment="1">
      <alignment horizontal="center"/>
    </xf>
    <xf numFmtId="0" fontId="14" fillId="0" borderId="0" xfId="0" applyFont="1"/>
    <xf numFmtId="9" fontId="14" fillId="0" borderId="0" xfId="2" applyFont="1"/>
    <xf numFmtId="0" fontId="4" fillId="0" borderId="14" xfId="0" applyFont="1" applyBorder="1" applyAlignment="1">
      <alignment horizontal="center"/>
    </xf>
    <xf numFmtId="0" fontId="15" fillId="0" borderId="2" xfId="0" applyFont="1" applyBorder="1" applyAlignment="1">
      <alignment horizontal="center" vertical="center"/>
    </xf>
    <xf numFmtId="0" fontId="4" fillId="0" borderId="0" xfId="0" applyFont="1"/>
    <xf numFmtId="9" fontId="19" fillId="6" borderId="14" xfId="2" applyFont="1" applyFill="1" applyBorder="1" applyAlignment="1">
      <alignment horizontal="center"/>
    </xf>
    <xf numFmtId="0" fontId="20" fillId="0" borderId="0" xfId="0" applyFont="1"/>
    <xf numFmtId="0" fontId="20" fillId="7" borderId="14" xfId="0" applyFont="1" applyFill="1" applyBorder="1" applyAlignment="1">
      <alignment horizontal="center"/>
    </xf>
    <xf numFmtId="0" fontId="21" fillId="3" borderId="28" xfId="0" applyFont="1" applyFill="1" applyBorder="1" applyAlignment="1">
      <alignment horizontal="center"/>
    </xf>
    <xf numFmtId="0" fontId="22" fillId="0" borderId="0" xfId="0" applyFont="1"/>
    <xf numFmtId="0" fontId="21" fillId="8" borderId="28" xfId="0" applyFont="1" applyFill="1" applyBorder="1" applyAlignment="1">
      <alignment horizontal="center"/>
    </xf>
    <xf numFmtId="0" fontId="19" fillId="6" borderId="14" xfId="0" applyFont="1" applyFill="1" applyBorder="1" applyAlignment="1">
      <alignment horizontal="center"/>
    </xf>
    <xf numFmtId="0" fontId="20" fillId="9" borderId="14" xfId="0" applyFont="1" applyFill="1" applyBorder="1" applyAlignment="1">
      <alignment horizontal="center"/>
    </xf>
    <xf numFmtId="0" fontId="20" fillId="10" borderId="14" xfId="0" applyFont="1" applyFill="1" applyBorder="1" applyAlignment="1">
      <alignment horizontal="left" indent="1"/>
    </xf>
    <xf numFmtId="0" fontId="4" fillId="0" borderId="29" xfId="0" applyFont="1" applyBorder="1" applyAlignment="1">
      <alignment horizontal="center"/>
    </xf>
    <xf numFmtId="0" fontId="20" fillId="10" borderId="14" xfId="0" applyFont="1" applyFill="1" applyBorder="1" applyAlignment="1">
      <alignment horizontal="center"/>
    </xf>
    <xf numFmtId="0" fontId="20" fillId="9" borderId="14" xfId="0" applyFont="1" applyFill="1" applyBorder="1" applyAlignment="1">
      <alignment horizontal="left" indent="1"/>
    </xf>
    <xf numFmtId="0" fontId="0" fillId="11" borderId="0" xfId="0" applyFill="1"/>
    <xf numFmtId="0" fontId="23" fillId="0" borderId="0" xfId="0" applyFont="1" applyAlignment="1">
      <alignment wrapText="1"/>
    </xf>
    <xf numFmtId="0" fontId="0" fillId="0" borderId="0" xfId="0" applyAlignment="1">
      <alignment wrapText="1"/>
    </xf>
    <xf numFmtId="0" fontId="19" fillId="0" borderId="0" xfId="0" applyFont="1" applyAlignment="1">
      <alignment wrapText="1"/>
    </xf>
    <xf numFmtId="0" fontId="20" fillId="0" borderId="0" xfId="0" applyFont="1" applyAlignment="1">
      <alignment vertical="top"/>
    </xf>
    <xf numFmtId="0" fontId="20" fillId="0" borderId="0" xfId="0" applyFont="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3" borderId="14" xfId="0" applyFill="1" applyBorder="1" applyAlignment="1">
      <alignment horizontal="center"/>
    </xf>
    <xf numFmtId="165" fontId="0" fillId="2" borderId="14" xfId="0" applyNumberFormat="1" applyFill="1" applyBorder="1" applyAlignment="1" applyProtection="1">
      <alignment horizontal="center"/>
      <protection locked="0"/>
    </xf>
    <xf numFmtId="0" fontId="25" fillId="5" borderId="14" xfId="3" applyFont="1" applyBorder="1" applyAlignment="1" applyProtection="1">
      <alignment horizontal="center"/>
      <protection locked="0"/>
    </xf>
    <xf numFmtId="165" fontId="0" fillId="0" borderId="14" xfId="0" applyNumberFormat="1" applyBorder="1" applyAlignment="1">
      <alignment horizontal="center" vertical="center"/>
    </xf>
    <xf numFmtId="165" fontId="0" fillId="0" borderId="0" xfId="0" applyNumberFormat="1" applyAlignment="1">
      <alignment horizontal="center" vertical="center"/>
    </xf>
    <xf numFmtId="0" fontId="0" fillId="0" borderId="0" xfId="0" applyAlignment="1">
      <alignment vertical="center"/>
    </xf>
    <xf numFmtId="166" fontId="0" fillId="0" borderId="0" xfId="0" applyNumberFormat="1"/>
    <xf numFmtId="165" fontId="4" fillId="0" borderId="28" xfId="0" applyNumberFormat="1" applyFont="1" applyBorder="1" applyAlignment="1">
      <alignment horizontal="center" vertical="center"/>
    </xf>
    <xf numFmtId="165" fontId="4" fillId="0" borderId="0" xfId="0" applyNumberFormat="1" applyFont="1" applyAlignment="1">
      <alignment horizontal="center" vertical="center"/>
    </xf>
    <xf numFmtId="0" fontId="27" fillId="12" borderId="0" xfId="0" applyFont="1" applyFill="1" applyAlignment="1">
      <alignment horizontal="center" vertical="center" wrapText="1"/>
    </xf>
    <xf numFmtId="0" fontId="28" fillId="13" borderId="0" xfId="0" applyFont="1" applyFill="1" applyAlignment="1">
      <alignment horizontal="center" vertical="center" wrapText="1"/>
    </xf>
    <xf numFmtId="0" fontId="27" fillId="14" borderId="0" xfId="0" applyFont="1" applyFill="1" applyAlignment="1">
      <alignment horizontal="center" vertical="center" wrapText="1"/>
    </xf>
    <xf numFmtId="0" fontId="29" fillId="14" borderId="0" xfId="0" applyFont="1" applyFill="1" applyAlignment="1">
      <alignment horizontal="center" vertical="center" wrapText="1"/>
    </xf>
    <xf numFmtId="0" fontId="27" fillId="15" borderId="0" xfId="0" applyFont="1" applyFill="1" applyAlignment="1">
      <alignment horizontal="center" vertical="center" wrapText="1"/>
    </xf>
    <xf numFmtId="0" fontId="28" fillId="0" borderId="0" xfId="0" applyFont="1" applyAlignment="1">
      <alignment horizontal="center"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center" vertical="center"/>
    </xf>
    <xf numFmtId="0" fontId="0" fillId="3" borderId="30" xfId="0" applyFill="1" applyBorder="1"/>
    <xf numFmtId="0" fontId="0" fillId="3" borderId="31" xfId="0" applyFill="1" applyBorder="1" applyAlignment="1">
      <alignment horizontal="center"/>
    </xf>
    <xf numFmtId="167" fontId="0" fillId="3" borderId="32" xfId="0" applyNumberFormat="1" applyFill="1" applyBorder="1" applyAlignment="1">
      <alignment horizontal="center"/>
    </xf>
    <xf numFmtId="167" fontId="0" fillId="3" borderId="20" xfId="0" applyNumberFormat="1" applyFill="1" applyBorder="1" applyAlignment="1">
      <alignment horizontal="center"/>
    </xf>
    <xf numFmtId="0" fontId="0" fillId="3" borderId="33" xfId="0" applyFill="1" applyBorder="1"/>
    <xf numFmtId="167" fontId="0" fillId="3" borderId="34" xfId="0" applyNumberFormat="1" applyFill="1" applyBorder="1" applyAlignment="1">
      <alignment horizontal="center"/>
    </xf>
    <xf numFmtId="0" fontId="0" fillId="3" borderId="35" xfId="0" applyFill="1" applyBorder="1"/>
    <xf numFmtId="0" fontId="0" fillId="3" borderId="36" xfId="0" applyFill="1" applyBorder="1" applyAlignment="1">
      <alignment horizontal="center"/>
    </xf>
    <xf numFmtId="167" fontId="0" fillId="3" borderId="37" xfId="0" applyNumberFormat="1" applyFill="1" applyBorder="1" applyAlignment="1">
      <alignment horizontal="center"/>
    </xf>
    <xf numFmtId="167" fontId="0" fillId="3" borderId="38" xfId="0" applyNumberFormat="1" applyFill="1" applyBorder="1" applyAlignment="1">
      <alignment horizontal="center"/>
    </xf>
    <xf numFmtId="0" fontId="0" fillId="4" borderId="14" xfId="0" applyFill="1" applyBorder="1" applyAlignment="1">
      <alignment horizontal="center"/>
    </xf>
    <xf numFmtId="0" fontId="0" fillId="2" borderId="14" xfId="0" applyFill="1" applyBorder="1"/>
    <xf numFmtId="0" fontId="0" fillId="16" borderId="14" xfId="0" applyFill="1" applyBorder="1" applyAlignment="1">
      <alignment horizontal="center"/>
    </xf>
    <xf numFmtId="14" fontId="2" fillId="0" borderId="0" xfId="0" applyNumberFormat="1" applyFont="1" applyAlignment="1">
      <alignment vertical="center"/>
    </xf>
    <xf numFmtId="14" fontId="1" fillId="0" borderId="0" xfId="0" applyNumberFormat="1" applyFont="1" applyAlignment="1">
      <alignment horizontal="center" vertical="center"/>
    </xf>
    <xf numFmtId="14" fontId="1" fillId="2" borderId="0" xfId="0" applyNumberFormat="1" applyFont="1" applyFill="1" applyAlignment="1">
      <alignment horizontal="center" vertical="center"/>
    </xf>
    <xf numFmtId="0" fontId="30" fillId="0" borderId="0" xfId="0" applyFont="1" applyAlignment="1">
      <alignment horizontal="center"/>
    </xf>
    <xf numFmtId="0" fontId="30" fillId="3" borderId="0" xfId="0" applyFont="1" applyFill="1" applyAlignment="1">
      <alignment horizontal="center"/>
    </xf>
    <xf numFmtId="0" fontId="31" fillId="0" borderId="0" xfId="0" applyFont="1" applyAlignment="1">
      <alignment horizontal="center" vertical="center"/>
    </xf>
    <xf numFmtId="0" fontId="31" fillId="0" borderId="0" xfId="0" applyFont="1"/>
    <xf numFmtId="0" fontId="31" fillId="0" borderId="0" xfId="0" applyFont="1" applyAlignment="1">
      <alignment horizontal="center"/>
    </xf>
    <xf numFmtId="14" fontId="31" fillId="0" borderId="0" xfId="0" applyNumberFormat="1" applyFont="1" applyAlignment="1">
      <alignment horizontal="center" vertical="center"/>
    </xf>
    <xf numFmtId="14" fontId="31" fillId="0" borderId="0" xfId="0" applyNumberFormat="1" applyFont="1" applyAlignment="1">
      <alignment horizontal="center"/>
    </xf>
    <xf numFmtId="0" fontId="31" fillId="0" borderId="1"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2" fillId="0" borderId="3" xfId="0" applyFont="1" applyBorder="1" applyAlignment="1">
      <alignment horizontal="center" vertical="center"/>
    </xf>
    <xf numFmtId="0" fontId="32" fillId="0" borderId="0" xfId="0" applyFont="1" applyAlignment="1">
      <alignment horizontal="center" vertical="center"/>
    </xf>
    <xf numFmtId="0" fontId="33" fillId="0" borderId="0" xfId="0" applyFont="1" applyAlignment="1">
      <alignment horizontal="center" vertical="center"/>
    </xf>
    <xf numFmtId="0" fontId="31" fillId="0" borderId="7" xfId="0" applyFont="1" applyBorder="1" applyAlignment="1">
      <alignment horizontal="center" vertical="center"/>
    </xf>
    <xf numFmtId="0" fontId="31" fillId="0" borderId="2" xfId="0" applyFont="1" applyBorder="1" applyAlignment="1">
      <alignment horizontal="center" vertical="center"/>
    </xf>
    <xf numFmtId="0" fontId="31" fillId="0" borderId="6" xfId="0" applyFont="1" applyBorder="1" applyAlignment="1">
      <alignment horizontal="center" vertical="center"/>
    </xf>
    <xf numFmtId="0" fontId="32" fillId="0" borderId="1" xfId="0" applyFont="1" applyBorder="1" applyAlignment="1">
      <alignment horizontal="center" vertical="center"/>
    </xf>
    <xf numFmtId="0" fontId="31" fillId="0" borderId="8" xfId="0" applyFont="1" applyBorder="1" applyAlignment="1">
      <alignment horizontal="center" vertical="center"/>
    </xf>
    <xf numFmtId="0" fontId="32" fillId="0" borderId="2" xfId="0" applyFont="1" applyBorder="1" applyAlignment="1">
      <alignment horizontal="center" vertical="center"/>
    </xf>
    <xf numFmtId="14" fontId="31" fillId="0" borderId="2" xfId="0" applyNumberFormat="1" applyFont="1" applyBorder="1" applyAlignment="1">
      <alignment horizontal="center" vertical="center"/>
    </xf>
    <xf numFmtId="0" fontId="32" fillId="0" borderId="6" xfId="0" applyFont="1" applyBorder="1" applyAlignment="1">
      <alignment horizontal="center" vertical="center"/>
    </xf>
    <xf numFmtId="0" fontId="31" fillId="4" borderId="7" xfId="0" applyFont="1" applyFill="1" applyBorder="1" applyAlignment="1">
      <alignment horizontal="center" vertical="center"/>
    </xf>
    <xf numFmtId="14" fontId="31" fillId="0" borderId="4" xfId="0" applyNumberFormat="1" applyFont="1" applyBorder="1" applyAlignment="1">
      <alignment horizontal="center" vertical="center"/>
    </xf>
    <xf numFmtId="16" fontId="31" fillId="0" borderId="1" xfId="0" applyNumberFormat="1" applyFont="1" applyBorder="1" applyAlignment="1">
      <alignment horizontal="center" vertical="center"/>
    </xf>
    <xf numFmtId="0" fontId="31" fillId="4" borderId="1" xfId="0" applyFont="1" applyFill="1" applyBorder="1" applyAlignment="1">
      <alignment horizontal="center" vertical="center"/>
    </xf>
    <xf numFmtId="0" fontId="31" fillId="0" borderId="12" xfId="0" applyFont="1" applyBorder="1" applyAlignment="1">
      <alignment horizontal="center" vertical="center"/>
    </xf>
    <xf numFmtId="0" fontId="32" fillId="0" borderId="13" xfId="0" applyFont="1" applyBorder="1" applyAlignment="1">
      <alignment horizontal="center" vertical="center"/>
    </xf>
    <xf numFmtId="0" fontId="31" fillId="0" borderId="9" xfId="0" applyFont="1" applyBorder="1" applyAlignment="1">
      <alignment horizontal="center" vertical="center"/>
    </xf>
    <xf numFmtId="0" fontId="31" fillId="0" borderId="10" xfId="0" applyFont="1" applyBorder="1" applyAlignment="1">
      <alignment horizontal="center" vertical="center" shrinkToFit="1"/>
    </xf>
    <xf numFmtId="0" fontId="31" fillId="0" borderId="11" xfId="0" applyFont="1" applyBorder="1" applyAlignment="1">
      <alignment horizontal="center" vertical="center"/>
    </xf>
    <xf numFmtId="0" fontId="32" fillId="0" borderId="5" xfId="0" applyFont="1" applyBorder="1" applyAlignment="1">
      <alignment horizontal="center" vertical="center"/>
    </xf>
    <xf numFmtId="16" fontId="31" fillId="0" borderId="7" xfId="0" applyNumberFormat="1" applyFont="1" applyBorder="1" applyAlignment="1">
      <alignment horizontal="center" vertical="center"/>
    </xf>
    <xf numFmtId="0" fontId="31" fillId="4" borderId="5" xfId="0" applyFont="1" applyFill="1" applyBorder="1" applyAlignment="1">
      <alignment horizontal="center" vertical="center"/>
    </xf>
    <xf numFmtId="0" fontId="15" fillId="0" borderId="0" xfId="0" applyFont="1" applyAlignment="1">
      <alignment horizontal="center" vertical="center"/>
    </xf>
    <xf numFmtId="0" fontId="15" fillId="0" borderId="0" xfId="0" applyFont="1"/>
    <xf numFmtId="0" fontId="15" fillId="0" borderId="0" xfId="0" applyFont="1" applyAlignment="1">
      <alignment horizontal="center"/>
    </xf>
    <xf numFmtId="14" fontId="15" fillId="0" borderId="0" xfId="0" applyNumberFormat="1" applyFont="1" applyAlignment="1">
      <alignment horizontal="center" vertical="center"/>
    </xf>
    <xf numFmtId="14" fontId="15" fillId="0" borderId="0" xfId="0" applyNumberFormat="1" applyFont="1" applyAlignment="1">
      <alignment horizontal="center"/>
    </xf>
    <xf numFmtId="0" fontId="15" fillId="0" borderId="1" xfId="0" applyFont="1" applyBorder="1" applyAlignment="1">
      <alignment horizontal="center" vertical="center"/>
    </xf>
    <xf numFmtId="0" fontId="34" fillId="0" borderId="3" xfId="0" applyFont="1" applyBorder="1" applyAlignment="1">
      <alignment horizontal="center" vertical="center"/>
    </xf>
    <xf numFmtId="0" fontId="34" fillId="0" borderId="0" xfId="0" applyFont="1" applyAlignment="1">
      <alignment horizontal="center" vertical="center"/>
    </xf>
    <xf numFmtId="0" fontId="35" fillId="0" borderId="0" xfId="0" applyFont="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34" fillId="0" borderId="1" xfId="0" applyFont="1" applyBorder="1" applyAlignment="1">
      <alignment horizontal="center"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34" fillId="0" borderId="2" xfId="0" applyFont="1" applyBorder="1" applyAlignment="1">
      <alignment horizontal="center" vertical="center"/>
    </xf>
    <xf numFmtId="14" fontId="15" fillId="0" borderId="2" xfId="0" applyNumberFormat="1" applyFont="1" applyBorder="1" applyAlignment="1">
      <alignment horizontal="center" vertical="center"/>
    </xf>
    <xf numFmtId="0" fontId="34" fillId="0" borderId="6" xfId="0" applyFont="1" applyBorder="1" applyAlignment="1">
      <alignment horizontal="center" vertical="center"/>
    </xf>
    <xf numFmtId="14" fontId="15" fillId="0" borderId="4" xfId="0" applyNumberFormat="1" applyFont="1" applyBorder="1" applyAlignment="1">
      <alignment horizontal="center" vertical="center"/>
    </xf>
    <xf numFmtId="16" fontId="15" fillId="0" borderId="1" xfId="0" applyNumberFormat="1" applyFont="1" applyBorder="1" applyAlignment="1">
      <alignment horizontal="center" vertical="center"/>
    </xf>
    <xf numFmtId="0" fontId="15" fillId="0" borderId="12" xfId="0" applyFont="1" applyBorder="1" applyAlignment="1">
      <alignment horizontal="center" vertical="center"/>
    </xf>
    <xf numFmtId="0" fontId="34" fillId="0" borderId="13"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shrinkToFit="1"/>
    </xf>
    <xf numFmtId="0" fontId="15" fillId="0" borderId="11" xfId="0" applyFont="1" applyBorder="1" applyAlignment="1">
      <alignment horizontal="center" vertical="center"/>
    </xf>
    <xf numFmtId="0" fontId="34" fillId="0" borderId="5" xfId="0" applyFont="1" applyBorder="1" applyAlignment="1">
      <alignment horizontal="center" vertical="center"/>
    </xf>
    <xf numFmtId="16" fontId="15" fillId="0" borderId="7" xfId="0" applyNumberFormat="1" applyFont="1" applyBorder="1" applyAlignment="1">
      <alignment horizontal="center" vertical="center"/>
    </xf>
    <xf numFmtId="0" fontId="36" fillId="0" borderId="0" xfId="0" applyFont="1" applyAlignment="1">
      <alignment horizontal="center" vertical="center"/>
    </xf>
    <xf numFmtId="0" fontId="36" fillId="0" borderId="0" xfId="0" applyFont="1"/>
    <xf numFmtId="14" fontId="36" fillId="0" borderId="0" xfId="0" applyNumberFormat="1" applyFont="1" applyAlignment="1">
      <alignment horizontal="center" vertical="center"/>
    </xf>
    <xf numFmtId="0" fontId="37" fillId="0" borderId="0" xfId="0" applyFont="1" applyAlignment="1">
      <alignment horizontal="center" vertical="center"/>
    </xf>
    <xf numFmtId="0" fontId="37" fillId="0" borderId="0" xfId="0" applyFont="1"/>
    <xf numFmtId="14" fontId="37" fillId="0" borderId="0" xfId="0" applyNumberFormat="1" applyFont="1" applyAlignment="1">
      <alignment horizontal="center" vertical="center"/>
    </xf>
    <xf numFmtId="0" fontId="0" fillId="17" borderId="14" xfId="0" applyFill="1" applyBorder="1"/>
    <xf numFmtId="0" fontId="0" fillId="18" borderId="14" xfId="0" applyFill="1" applyBorder="1"/>
    <xf numFmtId="0" fontId="9" fillId="0" borderId="0" xfId="0" applyFont="1" applyAlignment="1">
      <alignment horizontal="center" vertical="center" textRotation="90"/>
    </xf>
    <xf numFmtId="0" fontId="4" fillId="0" borderId="0" xfId="0" applyFont="1" applyAlignment="1">
      <alignment horizontal="center"/>
    </xf>
    <xf numFmtId="0" fontId="5" fillId="8" borderId="28" xfId="0" applyFont="1" applyFill="1" applyBorder="1" applyAlignment="1">
      <alignment horizontal="center"/>
    </xf>
    <xf numFmtId="0" fontId="0" fillId="0" borderId="39" xfId="0" applyBorder="1" applyAlignment="1">
      <alignment horizontal="center"/>
    </xf>
    <xf numFmtId="0" fontId="5" fillId="8" borderId="18" xfId="0" applyFont="1" applyFill="1" applyBorder="1" applyAlignment="1">
      <alignment horizontal="center"/>
    </xf>
    <xf numFmtId="0" fontId="5" fillId="0" borderId="28" xfId="0" applyFont="1" applyBorder="1" applyAlignment="1">
      <alignment horizontal="center"/>
    </xf>
    <xf numFmtId="14" fontId="0" fillId="19" borderId="14" xfId="0" applyNumberFormat="1" applyFill="1" applyBorder="1" applyAlignment="1">
      <alignment horizontal="center"/>
    </xf>
    <xf numFmtId="0" fontId="21" fillId="0" borderId="0" xfId="0" applyFont="1"/>
    <xf numFmtId="0" fontId="0" fillId="20" borderId="14" xfId="0" applyFill="1" applyBorder="1" applyAlignment="1">
      <alignment horizontal="center"/>
    </xf>
    <xf numFmtId="0" fontId="0" fillId="0" borderId="14" xfId="0" applyBorder="1" applyAlignment="1">
      <alignment horizontal="right"/>
    </xf>
    <xf numFmtId="0" fontId="30" fillId="0" borderId="14" xfId="0" applyFont="1" applyBorder="1" applyAlignment="1">
      <alignment horizontal="center"/>
    </xf>
    <xf numFmtId="0" fontId="0" fillId="0" borderId="24" xfId="0" applyBorder="1" applyAlignment="1">
      <alignment horizontal="right"/>
    </xf>
    <xf numFmtId="0" fontId="5" fillId="10" borderId="24" xfId="0" applyFont="1" applyFill="1" applyBorder="1" applyAlignment="1">
      <alignment horizontal="center"/>
    </xf>
    <xf numFmtId="0" fontId="0" fillId="17" borderId="31" xfId="0" applyFill="1" applyBorder="1"/>
    <xf numFmtId="0" fontId="0" fillId="18" borderId="31" xfId="0" applyFill="1" applyBorder="1"/>
    <xf numFmtId="0" fontId="0" fillId="17" borderId="32" xfId="0" applyFill="1" applyBorder="1"/>
    <xf numFmtId="0" fontId="0" fillId="0" borderId="36" xfId="0" applyBorder="1"/>
    <xf numFmtId="0" fontId="0" fillId="17" borderId="36" xfId="0" applyFill="1" applyBorder="1"/>
    <xf numFmtId="0" fontId="0" fillId="0" borderId="37" xfId="0" applyBorder="1"/>
    <xf numFmtId="0" fontId="0" fillId="0" borderId="31" xfId="0" applyBorder="1"/>
    <xf numFmtId="0" fontId="0" fillId="0" borderId="32" xfId="0" applyBorder="1"/>
    <xf numFmtId="0" fontId="21" fillId="16" borderId="30" xfId="0" applyFont="1" applyFill="1" applyBorder="1"/>
    <xf numFmtId="0" fontId="21" fillId="16" borderId="35" xfId="0" applyFont="1" applyFill="1" applyBorder="1"/>
    <xf numFmtId="0" fontId="21" fillId="12" borderId="30" xfId="0" applyFont="1" applyFill="1" applyBorder="1"/>
    <xf numFmtId="0" fontId="21" fillId="12" borderId="35" xfId="0" applyFont="1" applyFill="1" applyBorder="1"/>
    <xf numFmtId="0" fontId="0" fillId="21" borderId="14" xfId="0" applyFill="1" applyBorder="1"/>
    <xf numFmtId="0" fontId="0" fillId="7" borderId="14" xfId="0" applyFill="1" applyBorder="1"/>
    <xf numFmtId="0" fontId="39" fillId="7" borderId="14" xfId="0" applyFont="1" applyFill="1" applyBorder="1" applyAlignment="1">
      <alignment horizontal="left" vertical="center"/>
    </xf>
    <xf numFmtId="0" fontId="0" fillId="19" borderId="14" xfId="0" applyFill="1" applyBorder="1"/>
    <xf numFmtId="0" fontId="40" fillId="7" borderId="14" xfId="4" applyFont="1" applyFill="1" applyBorder="1"/>
    <xf numFmtId="0" fontId="0" fillId="22" borderId="14" xfId="0" applyFill="1" applyBorder="1" applyAlignment="1">
      <alignment horizontal="center"/>
    </xf>
    <xf numFmtId="0" fontId="41" fillId="0" borderId="0" xfId="4" applyFont="1" applyAlignment="1">
      <alignment vertical="center" wrapText="1"/>
    </xf>
    <xf numFmtId="0" fontId="40" fillId="23" borderId="14" xfId="4" applyFont="1" applyFill="1" applyBorder="1" applyAlignment="1">
      <alignment horizontal="center"/>
    </xf>
    <xf numFmtId="0" fontId="41" fillId="23" borderId="14" xfId="4" applyFont="1" applyFill="1" applyBorder="1" applyAlignment="1">
      <alignment horizontal="center" vertical="center" wrapText="1"/>
    </xf>
    <xf numFmtId="0" fontId="40" fillId="0" borderId="14" xfId="4" applyFont="1" applyBorder="1"/>
    <xf numFmtId="0" fontId="4" fillId="4" borderId="14" xfId="0" applyFont="1" applyFill="1" applyBorder="1" applyAlignment="1">
      <alignment horizontal="center"/>
    </xf>
    <xf numFmtId="0" fontId="0" fillId="3" borderId="14" xfId="0" applyFill="1" applyBorder="1"/>
    <xf numFmtId="14" fontId="0" fillId="3" borderId="0" xfId="0" applyNumberFormat="1" applyFill="1" applyAlignment="1">
      <alignment horizontal="center"/>
    </xf>
    <xf numFmtId="0" fontId="0" fillId="24" borderId="0" xfId="0" applyFill="1" applyAlignment="1">
      <alignment horizontal="center"/>
    </xf>
    <xf numFmtId="0" fontId="31" fillId="0" borderId="2" xfId="0" applyFont="1" applyBorder="1" applyAlignment="1">
      <alignment horizontal="center" vertical="center"/>
    </xf>
    <xf numFmtId="0" fontId="31" fillId="0" borderId="1" xfId="0" applyFont="1" applyBorder="1" applyAlignment="1">
      <alignment horizontal="center" vertical="center"/>
    </xf>
    <xf numFmtId="0" fontId="31" fillId="0" borderId="0" xfId="0" applyFont="1" applyAlignment="1">
      <alignment horizontal="center"/>
    </xf>
    <xf numFmtId="0" fontId="36" fillId="0" borderId="0" xfId="0" applyFont="1" applyAlignment="1">
      <alignment horizontal="center" vertical="center"/>
    </xf>
    <xf numFmtId="0" fontId="37" fillId="0" borderId="0" xfId="0" applyFont="1" applyAlignment="1">
      <alignment horizontal="center" vertical="center"/>
    </xf>
    <xf numFmtId="0" fontId="32" fillId="0" borderId="0" xfId="0" applyFont="1" applyAlignment="1">
      <alignment horizontal="center"/>
    </xf>
    <xf numFmtId="14" fontId="37" fillId="0" borderId="0" xfId="0" applyNumberFormat="1" applyFont="1" applyAlignment="1">
      <alignment horizontal="center" vertical="center"/>
    </xf>
    <xf numFmtId="14" fontId="31" fillId="0" borderId="0" xfId="0" applyNumberFormat="1" applyFont="1" applyAlignment="1">
      <alignment horizontal="center"/>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15" fillId="0" borderId="0" xfId="0" applyFont="1" applyAlignment="1">
      <alignment horizontal="center"/>
    </xf>
    <xf numFmtId="0" fontId="34" fillId="0" borderId="0" xfId="0" applyFont="1" applyAlignment="1">
      <alignment horizontal="center"/>
    </xf>
    <xf numFmtId="14" fontId="15" fillId="0" borderId="0" xfId="0" applyNumberFormat="1" applyFont="1" applyAlignment="1">
      <alignment horizontal="center"/>
    </xf>
    <xf numFmtId="0" fontId="4" fillId="0" borderId="14" xfId="0" applyFont="1" applyBorder="1" applyAlignment="1">
      <alignment horizont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0" fillId="0" borderId="40" xfId="0" applyBorder="1" applyAlignment="1">
      <alignment horizontal="center"/>
    </xf>
    <xf numFmtId="0" fontId="0" fillId="0" borderId="17"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9" fillId="0" borderId="18" xfId="0" applyFont="1" applyBorder="1" applyAlignment="1">
      <alignment horizontal="center" vertical="center" textRotation="90"/>
    </xf>
    <xf numFmtId="0" fontId="9" fillId="0" borderId="27" xfId="0" applyFont="1" applyBorder="1" applyAlignment="1">
      <alignment horizontal="center" vertical="center" textRotation="90"/>
    </xf>
    <xf numFmtId="0" fontId="10" fillId="0" borderId="18" xfId="0" applyFont="1" applyBorder="1" applyAlignment="1">
      <alignment horizontal="center" vertical="center" textRotation="90"/>
    </xf>
    <xf numFmtId="0" fontId="10" fillId="0" borderId="27" xfId="0" applyFont="1" applyBorder="1" applyAlignment="1">
      <alignment horizontal="center" vertical="center" textRotation="90"/>
    </xf>
    <xf numFmtId="0" fontId="10" fillId="0" borderId="18" xfId="0" applyFont="1" applyBorder="1" applyAlignment="1">
      <alignment horizontal="center" vertical="center" textRotation="90" wrapText="1"/>
    </xf>
    <xf numFmtId="0" fontId="18" fillId="0" borderId="27" xfId="0" applyFont="1" applyBorder="1" applyAlignment="1">
      <alignment horizontal="center" vertical="center" textRotation="90"/>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0" fillId="3" borderId="14" xfId="0" applyFill="1" applyBorder="1" applyAlignment="1">
      <alignment horizontal="center"/>
    </xf>
    <xf numFmtId="0" fontId="0" fillId="0" borderId="0" xfId="0" applyAlignment="1">
      <alignment horizontal="left" vertical="top" wrapText="1"/>
    </xf>
  </cellXfs>
  <cellStyles count="5">
    <cellStyle name="Input" xfId="3" builtinId="20"/>
    <cellStyle name="Normal" xfId="0" builtinId="0"/>
    <cellStyle name="Normal 2" xfId="1" xr:uid="{B6B61009-6407-424C-A336-ECFACEDF5AF6}"/>
    <cellStyle name="Normal 3 2" xfId="4" xr:uid="{BD4D06DC-F83F-499C-B953-2EA61EAE8ADF}"/>
    <cellStyle name="Percent" xfId="2" builtinId="5"/>
  </cellStyles>
  <dxfs count="9">
    <dxf>
      <fill>
        <patternFill>
          <bgColor rgb="FFFF0000"/>
        </patternFill>
      </fill>
    </dxf>
    <dxf>
      <fill>
        <patternFill>
          <bgColor theme="1" tint="0.499984740745262"/>
        </patternFill>
      </fill>
    </dxf>
    <dxf>
      <fill>
        <patternFill>
          <bgColor theme="8" tint="0.39994506668294322"/>
        </patternFill>
      </fill>
    </dxf>
    <dxf>
      <fill>
        <patternFill>
          <bgColor rgb="FFFFCC00"/>
        </patternFill>
      </fill>
    </dxf>
    <dxf>
      <fill>
        <gradientFill degree="90">
          <stop position="0">
            <color theme="2" tint="-0.74901577806939912"/>
          </stop>
          <stop position="1">
            <color rgb="FFFFCC00"/>
          </stop>
        </gradientFill>
      </fill>
    </dxf>
    <dxf>
      <fill>
        <gradientFill degree="90">
          <stop position="0">
            <color theme="3" tint="0.59999389629810485"/>
          </stop>
          <stop position="1">
            <color rgb="FFFFCC00"/>
          </stop>
        </gradientFill>
      </fill>
    </dxf>
    <dxf>
      <fill>
        <patternFill>
          <bgColor theme="4" tint="0.59996337778862885"/>
        </patternFill>
      </fill>
    </dxf>
    <dxf>
      <fill>
        <patternFill>
          <bgColor theme="9" tint="0.59996337778862885"/>
        </patternFill>
      </fill>
    </dxf>
    <dxf>
      <fill>
        <patternFill>
          <bgColor rgb="FF00B0F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251460</xdr:colOff>
      <xdr:row>0</xdr:row>
      <xdr:rowOff>121920</xdr:rowOff>
    </xdr:from>
    <xdr:to>
      <xdr:col>10</xdr:col>
      <xdr:colOff>485468</xdr:colOff>
      <xdr:row>45</xdr:row>
      <xdr:rowOff>68580</xdr:rowOff>
    </xdr:to>
    <xdr:pic>
      <xdr:nvPicPr>
        <xdr:cNvPr id="2" name="Picture 1">
          <a:extLst>
            <a:ext uri="{FF2B5EF4-FFF2-40B4-BE49-F238E27FC236}">
              <a16:creationId xmlns:a16="http://schemas.microsoft.com/office/drawing/2014/main" id="{2210A14C-3FB4-4068-B058-833C8FEA0F0A}"/>
            </a:ext>
          </a:extLst>
        </xdr:cNvPr>
        <xdr:cNvPicPr>
          <a:picLocks noChangeAspect="1"/>
        </xdr:cNvPicPr>
      </xdr:nvPicPr>
      <xdr:blipFill>
        <a:blip xmlns:r="http://schemas.openxmlformats.org/officeDocument/2006/relationships" r:embed="rId1"/>
        <a:stretch>
          <a:fillRect/>
        </a:stretch>
      </xdr:blipFill>
      <xdr:spPr>
        <a:xfrm>
          <a:off x="251460" y="121920"/>
          <a:ext cx="6330008" cy="8176260"/>
        </a:xfrm>
        <a:prstGeom prst="rect">
          <a:avLst/>
        </a:prstGeom>
      </xdr:spPr>
    </xdr:pic>
    <xdr:clientData/>
  </xdr:twoCellAnchor>
  <xdr:twoCellAnchor editAs="oneCell">
    <xdr:from>
      <xdr:col>11</xdr:col>
      <xdr:colOff>68580</xdr:colOff>
      <xdr:row>0</xdr:row>
      <xdr:rowOff>106680</xdr:rowOff>
    </xdr:from>
    <xdr:to>
      <xdr:col>21</xdr:col>
      <xdr:colOff>213682</xdr:colOff>
      <xdr:row>45</xdr:row>
      <xdr:rowOff>45720</xdr:rowOff>
    </xdr:to>
    <xdr:pic>
      <xdr:nvPicPr>
        <xdr:cNvPr id="3" name="Picture 2">
          <a:extLst>
            <a:ext uri="{FF2B5EF4-FFF2-40B4-BE49-F238E27FC236}">
              <a16:creationId xmlns:a16="http://schemas.microsoft.com/office/drawing/2014/main" id="{C2958B90-A600-47A0-84A1-2E4F558A61B8}"/>
            </a:ext>
          </a:extLst>
        </xdr:cNvPr>
        <xdr:cNvPicPr>
          <a:picLocks noChangeAspect="1"/>
        </xdr:cNvPicPr>
      </xdr:nvPicPr>
      <xdr:blipFill>
        <a:blip xmlns:r="http://schemas.openxmlformats.org/officeDocument/2006/relationships" r:embed="rId2"/>
        <a:stretch>
          <a:fillRect/>
        </a:stretch>
      </xdr:blipFill>
      <xdr:spPr>
        <a:xfrm>
          <a:off x="6774180" y="106680"/>
          <a:ext cx="6241102" cy="81686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123826</xdr:colOff>
      <xdr:row>3</xdr:row>
      <xdr:rowOff>123825</xdr:rowOff>
    </xdr:from>
    <xdr:to>
      <xdr:col>7</xdr:col>
      <xdr:colOff>523875</xdr:colOff>
      <xdr:row>3</xdr:row>
      <xdr:rowOff>123825</xdr:rowOff>
    </xdr:to>
    <xdr:cxnSp macro="">
      <xdr:nvCxnSpPr>
        <xdr:cNvPr id="2" name="Straight Arrow Connector 1">
          <a:extLst>
            <a:ext uri="{FF2B5EF4-FFF2-40B4-BE49-F238E27FC236}">
              <a16:creationId xmlns:a16="http://schemas.microsoft.com/office/drawing/2014/main" id="{CFFE6FC0-343C-443C-8005-90983C28D04A}"/>
            </a:ext>
          </a:extLst>
        </xdr:cNvPr>
        <xdr:cNvCxnSpPr/>
      </xdr:nvCxnSpPr>
      <xdr:spPr>
        <a:xfrm flipH="1">
          <a:off x="8345806" y="718185"/>
          <a:ext cx="38480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xdr:row>
      <xdr:rowOff>238125</xdr:rowOff>
    </xdr:from>
    <xdr:to>
      <xdr:col>7</xdr:col>
      <xdr:colOff>447674</xdr:colOff>
      <xdr:row>7</xdr:row>
      <xdr:rowOff>238125</xdr:rowOff>
    </xdr:to>
    <xdr:cxnSp macro="">
      <xdr:nvCxnSpPr>
        <xdr:cNvPr id="3" name="Straight Arrow Connector 2">
          <a:extLst>
            <a:ext uri="{FF2B5EF4-FFF2-40B4-BE49-F238E27FC236}">
              <a16:creationId xmlns:a16="http://schemas.microsoft.com/office/drawing/2014/main" id="{C5992E8E-38FD-4E06-A7E7-236E3797FB95}"/>
            </a:ext>
          </a:extLst>
        </xdr:cNvPr>
        <xdr:cNvCxnSpPr/>
      </xdr:nvCxnSpPr>
      <xdr:spPr>
        <a:xfrm flipH="1">
          <a:off x="8326755" y="1564005"/>
          <a:ext cx="34289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400050</xdr:colOff>
      <xdr:row>17</xdr:row>
      <xdr:rowOff>0</xdr:rowOff>
    </xdr:from>
    <xdr:to>
      <xdr:col>4</xdr:col>
      <xdr:colOff>523875</xdr:colOff>
      <xdr:row>19</xdr:row>
      <xdr:rowOff>0</xdr:rowOff>
    </xdr:to>
    <xdr:cxnSp macro="">
      <xdr:nvCxnSpPr>
        <xdr:cNvPr id="4" name="Straight Arrow Connector 3">
          <a:extLst>
            <a:ext uri="{FF2B5EF4-FFF2-40B4-BE49-F238E27FC236}">
              <a16:creationId xmlns:a16="http://schemas.microsoft.com/office/drawing/2014/main" id="{A279C042-9920-4799-B248-F1442EC9C41C}"/>
            </a:ext>
          </a:extLst>
        </xdr:cNvPr>
        <xdr:cNvCxnSpPr/>
      </xdr:nvCxnSpPr>
      <xdr:spPr>
        <a:xfrm>
          <a:off x="3821430" y="4351020"/>
          <a:ext cx="1716405" cy="36576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997109</xdr:colOff>
      <xdr:row>10</xdr:row>
      <xdr:rowOff>22225</xdr:rowOff>
    </xdr:to>
    <xdr:pic>
      <xdr:nvPicPr>
        <xdr:cNvPr id="2" name="Picture 3">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1058069</xdr:colOff>
      <xdr:row>10</xdr:row>
      <xdr:rowOff>22225</xdr:rowOff>
    </xdr:to>
    <xdr:pic>
      <xdr:nvPicPr>
        <xdr:cNvPr id="2" name="Picture 3">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schiefelbein/Documents/PAUL'S%20NEW%20FILES%2011-17/GOLF/SMGA%20WORKSHEET%20HISTORICAL/2019/FINAL%208-17-2019%20%20SMG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SMGA Saturday.csv"/>
      <sheetName val="TESTER"/>
      <sheetName val="wp_smga_players"/>
      <sheetName val="wp_smga_events"/>
      <sheetName val="INDEX"/>
      <sheetName val="Data"/>
      <sheetName val="Instructions"/>
      <sheetName val="Print FULL Division Individual"/>
      <sheetName val="Print 84 Division Individual"/>
      <sheetName val="Print FULL Individual"/>
      <sheetName val="Print 84 Individual"/>
      <sheetName val="Print FULL 2-Man"/>
      <sheetName val="Print 84 2-Man"/>
      <sheetName val="Print FULL 3-Man"/>
      <sheetName val="Print 84 3-Man"/>
      <sheetName val="Print FULL 4-Man"/>
      <sheetName val="Print 84 4-Man"/>
      <sheetName val="Print ALPHA FULL Individual"/>
      <sheetName val="Print ALPHA 84 Individual "/>
      <sheetName val="Low Net and Low Gross Scores"/>
      <sheetName val="Div. Ind. Summary 1 Div. Skin"/>
      <sheetName val="1 Man Summary 1 Div. Skin"/>
      <sheetName val="2 Man Summary 1 Div. Skin"/>
      <sheetName val="3 Man Summary 1 Div. Skin"/>
      <sheetName val="4 Man Summary 1 Div. Skin"/>
      <sheetName val="Div. Ind. Summary 2 Div. Skin"/>
      <sheetName val="1 Man Summary 2 Div. Skin"/>
      <sheetName val="2 Man Summary 2 Div. Skin"/>
      <sheetName val="3 Man Summary 2 Div. Skin"/>
      <sheetName val="4 Man Summary 2 Div. Skin"/>
      <sheetName val="Divisional Gross Skins Winners"/>
      <sheetName val="Divisional Net Skins Winners"/>
      <sheetName val="Div Individual Net"/>
      <sheetName val="Div Individual Net 17"/>
      <sheetName val="Div Individual Stableford"/>
      <sheetName val="Div Individual Chicago"/>
      <sheetName val="Div Individual The Train"/>
      <sheetName val="Gross Score Sheet"/>
      <sheetName val="Net Score Calc"/>
      <sheetName val="ESC MODIFIED SCORE"/>
      <sheetName val="Gross Skins Winners"/>
      <sheetName val="Net Skins Winners"/>
      <sheetName val="Individual Net"/>
      <sheetName val="Best 17 Net"/>
      <sheetName val="Modified Stableford"/>
      <sheetName val="Chicago"/>
      <sheetName val="Front or Back"/>
      <sheetName val="The Train"/>
      <sheetName val="2 Man T&amp;F"/>
      <sheetName val="2 Man Twisted T&amp;F"/>
      <sheetName val="2 Man Net BB"/>
      <sheetName val="2 Man Aggregate"/>
      <sheetName val="2 Man Best 17 Net"/>
      <sheetName val="2 Man Odd or Even"/>
      <sheetName val="2 Man Net WB"/>
      <sheetName val="3 Man Aggregate Best 17"/>
      <sheetName val="3 Man 15 24 33"/>
      <sheetName val="3 Man 666-123"/>
      <sheetName val="Shanley-13-24-35"/>
      <sheetName val="Shanley-23-34-45"/>
      <sheetName val="Shanley-33-24-45"/>
      <sheetName val="Shanley-43-34-25"/>
      <sheetName val="666-123"/>
      <sheetName val="666-234"/>
      <sheetName val="4 Man 4 Net BB"/>
      <sheetName val="4 Man 2 Net BB"/>
      <sheetName val="4 Man 3 Net BB"/>
      <sheetName val="Pink Lady"/>
      <sheetName val="Gross Skins Calc 1"/>
      <sheetName val="Gross Skins Calc 2"/>
      <sheetName val="Net Skins Calc 1"/>
      <sheetName val="Net Skins Calc 2"/>
      <sheetName val="Divisional Pay Out"/>
      <sheetName val="Simplified Pay Out"/>
      <sheetName val="New Ind Pay Out"/>
      <sheetName val="New 2 Man Team Pay Out"/>
      <sheetName val="New 3 Man Team Pay Out"/>
      <sheetName val="New 4 Man Team Pay Out"/>
      <sheetName val="TRANSPOSE NAMES"/>
      <sheetName val="HANDICAP LIST"/>
      <sheetName val="WORK AREA"/>
      <sheetName val="WEEKLY FINANCIAL"/>
      <sheetName val="DRAFT BLIND DRAW DEVELOPMENT"/>
      <sheetName val="FINAL 8-17-2019  SMGA"/>
    </sheetNames>
    <sheetDataSet>
      <sheetData sheetId="0" refreshError="1"/>
      <sheetData sheetId="1" refreshError="1"/>
      <sheetData sheetId="2" refreshError="1"/>
      <sheetData sheetId="3" refreshError="1"/>
      <sheetData sheetId="4" refreshError="1"/>
      <sheetData sheetId="5" refreshError="1"/>
      <sheetData sheetId="6">
        <row r="36">
          <cell r="A36">
            <v>-3</v>
          </cell>
          <cell r="B36" t="str">
            <v>Double Eagle</v>
          </cell>
          <cell r="C36">
            <v>0</v>
          </cell>
          <cell r="D36">
            <v>0</v>
          </cell>
          <cell r="E36">
            <v>16</v>
          </cell>
        </row>
        <row r="37">
          <cell r="A37">
            <v>-2</v>
          </cell>
          <cell r="B37" t="str">
            <v>Eagle</v>
          </cell>
          <cell r="C37">
            <v>0</v>
          </cell>
          <cell r="D37">
            <v>0</v>
          </cell>
          <cell r="E37">
            <v>8</v>
          </cell>
        </row>
        <row r="38">
          <cell r="A38">
            <v>-1</v>
          </cell>
          <cell r="B38" t="str">
            <v>Birdie</v>
          </cell>
          <cell r="C38">
            <v>0</v>
          </cell>
          <cell r="D38">
            <v>0</v>
          </cell>
          <cell r="E38">
            <v>4</v>
          </cell>
        </row>
        <row r="39">
          <cell r="A39">
            <v>0</v>
          </cell>
          <cell r="B39" t="str">
            <v>Par</v>
          </cell>
          <cell r="C39">
            <v>0</v>
          </cell>
          <cell r="D39">
            <v>0</v>
          </cell>
          <cell r="E39">
            <v>2</v>
          </cell>
        </row>
        <row r="40">
          <cell r="A40">
            <v>1</v>
          </cell>
          <cell r="B40" t="str">
            <v>Bogey</v>
          </cell>
          <cell r="C40">
            <v>0</v>
          </cell>
          <cell r="D40">
            <v>0</v>
          </cell>
          <cell r="E40">
            <v>1</v>
          </cell>
        </row>
        <row r="41">
          <cell r="A41">
            <v>2</v>
          </cell>
          <cell r="B41" t="str">
            <v>Double Bogey</v>
          </cell>
          <cell r="C41">
            <v>0</v>
          </cell>
          <cell r="D41">
            <v>0</v>
          </cell>
          <cell r="E41">
            <v>0</v>
          </cell>
        </row>
        <row r="42">
          <cell r="A42">
            <v>3</v>
          </cell>
          <cell r="B42" t="str">
            <v>Other</v>
          </cell>
          <cell r="C42">
            <v>0</v>
          </cell>
          <cell r="D42">
            <v>0</v>
          </cell>
          <cell r="E42">
            <v>-1</v>
          </cell>
        </row>
        <row r="86">
          <cell r="A86" t="str">
            <v>Div Individual Net</v>
          </cell>
        </row>
        <row r="87">
          <cell r="A87" t="str">
            <v>Div Individual Net 17</v>
          </cell>
        </row>
        <row r="88">
          <cell r="A88" t="str">
            <v>Div Individual Stableford</v>
          </cell>
        </row>
        <row r="89">
          <cell r="A89" t="str">
            <v>Div Individual Chicago</v>
          </cell>
        </row>
        <row r="90">
          <cell r="A90" t="str">
            <v>Div Individual The Train</v>
          </cell>
        </row>
        <row r="91">
          <cell r="A91" t="str">
            <v>Individual Net</v>
          </cell>
        </row>
        <row r="92">
          <cell r="A92" t="str">
            <v>Best 17 Net</v>
          </cell>
        </row>
        <row r="93">
          <cell r="A93" t="str">
            <v>Modified Stableford</v>
          </cell>
        </row>
        <row r="94">
          <cell r="A94" t="str">
            <v>Chicago</v>
          </cell>
        </row>
        <row r="95">
          <cell r="A95" t="str">
            <v>The Train</v>
          </cell>
        </row>
        <row r="96">
          <cell r="A96" t="str">
            <v>Front or Back</v>
          </cell>
        </row>
        <row r="97">
          <cell r="A97" t="str">
            <v>2 Man T&amp;F</v>
          </cell>
        </row>
        <row r="98">
          <cell r="A98" t="str">
            <v>2 Man Twisted T&amp;F</v>
          </cell>
        </row>
        <row r="99">
          <cell r="A99" t="str">
            <v>2 Man Net BB</v>
          </cell>
        </row>
        <row r="100">
          <cell r="A100" t="str">
            <v>2 Man Aggregate</v>
          </cell>
        </row>
        <row r="101">
          <cell r="A101" t="str">
            <v>2 Man Best 17 Net</v>
          </cell>
        </row>
        <row r="102">
          <cell r="A102" t="str">
            <v>2 Man Odd or Even</v>
          </cell>
        </row>
        <row r="103">
          <cell r="A103" t="str">
            <v>2 Man Net WB</v>
          </cell>
        </row>
        <row r="104">
          <cell r="A104" t="str">
            <v>3 Man 666-123</v>
          </cell>
        </row>
        <row r="105">
          <cell r="A105" t="str">
            <v>3 Man 15 24 33</v>
          </cell>
        </row>
        <row r="106">
          <cell r="A106" t="str">
            <v>3 Man Aggregate Best 17</v>
          </cell>
        </row>
        <row r="107">
          <cell r="A107" t="str">
            <v>Shanley-13-24-35</v>
          </cell>
        </row>
        <row r="108">
          <cell r="A108" t="str">
            <v>Shanley-23-34-45</v>
          </cell>
        </row>
        <row r="109">
          <cell r="A109" t="str">
            <v>Shanley-33-24-45</v>
          </cell>
        </row>
        <row r="110">
          <cell r="A110" t="str">
            <v>Shanley-43-34-25</v>
          </cell>
        </row>
        <row r="111">
          <cell r="A111" t="str">
            <v>666-123</v>
          </cell>
        </row>
        <row r="112">
          <cell r="A112" t="str">
            <v>666-234</v>
          </cell>
        </row>
        <row r="113">
          <cell r="A113" t="str">
            <v>4 Man 4 Net BB</v>
          </cell>
        </row>
        <row r="114">
          <cell r="A114" t="str">
            <v>4 Man 2 Net BB</v>
          </cell>
        </row>
        <row r="115">
          <cell r="A115" t="str">
            <v>4 Man 3 Net BB</v>
          </cell>
        </row>
        <row r="116">
          <cell r="A116" t="str">
            <v>Pink Lady</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4">
          <cell r="F4">
            <v>5</v>
          </cell>
          <cell r="G4">
            <v>6</v>
          </cell>
          <cell r="H4">
            <v>5</v>
          </cell>
          <cell r="I4">
            <v>3</v>
          </cell>
          <cell r="J4">
            <v>5</v>
          </cell>
          <cell r="K4">
            <v>5</v>
          </cell>
          <cell r="L4">
            <v>7</v>
          </cell>
          <cell r="M4">
            <v>3</v>
          </cell>
          <cell r="N4">
            <v>6</v>
          </cell>
          <cell r="P4">
            <v>5</v>
          </cell>
          <cell r="Q4">
            <v>6</v>
          </cell>
          <cell r="R4">
            <v>5</v>
          </cell>
          <cell r="S4">
            <v>4</v>
          </cell>
          <cell r="T4">
            <v>3</v>
          </cell>
          <cell r="U4">
            <v>4</v>
          </cell>
          <cell r="V4">
            <v>5</v>
          </cell>
          <cell r="W4">
            <v>3</v>
          </cell>
          <cell r="X4">
            <v>5</v>
          </cell>
          <cell r="AD4" t="str">
            <v>Y</v>
          </cell>
          <cell r="AE4" t="str">
            <v>Y</v>
          </cell>
        </row>
        <row r="5">
          <cell r="F5">
            <v>4</v>
          </cell>
          <cell r="G5">
            <v>5</v>
          </cell>
          <cell r="H5">
            <v>5</v>
          </cell>
          <cell r="I5">
            <v>4</v>
          </cell>
          <cell r="J5">
            <v>5</v>
          </cell>
          <cell r="K5">
            <v>5</v>
          </cell>
          <cell r="L5">
            <v>4</v>
          </cell>
          <cell r="M5">
            <v>4</v>
          </cell>
          <cell r="N5">
            <v>4</v>
          </cell>
          <cell r="P5">
            <v>5</v>
          </cell>
          <cell r="Q5">
            <v>5</v>
          </cell>
          <cell r="R5">
            <v>5</v>
          </cell>
          <cell r="S5">
            <v>4</v>
          </cell>
          <cell r="T5">
            <v>5</v>
          </cell>
          <cell r="U5">
            <v>6</v>
          </cell>
          <cell r="V5">
            <v>4</v>
          </cell>
          <cell r="W5">
            <v>3</v>
          </cell>
          <cell r="X5">
            <v>4</v>
          </cell>
          <cell r="AD5" t="str">
            <v>Y</v>
          </cell>
          <cell r="AE5" t="str">
            <v>Y</v>
          </cell>
        </row>
        <row r="6">
          <cell r="F6">
            <v>5</v>
          </cell>
          <cell r="G6">
            <v>5</v>
          </cell>
          <cell r="H6">
            <v>4</v>
          </cell>
          <cell r="I6">
            <v>2</v>
          </cell>
          <cell r="J6">
            <v>5</v>
          </cell>
          <cell r="K6">
            <v>5</v>
          </cell>
          <cell r="L6">
            <v>4</v>
          </cell>
          <cell r="M6">
            <v>3</v>
          </cell>
          <cell r="N6">
            <v>5</v>
          </cell>
          <cell r="P6">
            <v>4</v>
          </cell>
          <cell r="Q6">
            <v>4</v>
          </cell>
          <cell r="R6">
            <v>6</v>
          </cell>
          <cell r="S6">
            <v>4</v>
          </cell>
          <cell r="T6">
            <v>3</v>
          </cell>
          <cell r="U6">
            <v>4</v>
          </cell>
          <cell r="V6">
            <v>4</v>
          </cell>
          <cell r="W6">
            <v>5</v>
          </cell>
          <cell r="X6">
            <v>5</v>
          </cell>
          <cell r="AD6" t="str">
            <v>Y</v>
          </cell>
          <cell r="AE6" t="str">
            <v>Y</v>
          </cell>
        </row>
        <row r="7">
          <cell r="F7">
            <v>5</v>
          </cell>
          <cell r="G7">
            <v>5</v>
          </cell>
          <cell r="H7">
            <v>5</v>
          </cell>
          <cell r="I7">
            <v>4</v>
          </cell>
          <cell r="J7">
            <v>6</v>
          </cell>
          <cell r="K7">
            <v>6</v>
          </cell>
          <cell r="L7">
            <v>6</v>
          </cell>
          <cell r="M7">
            <v>5</v>
          </cell>
          <cell r="N7">
            <v>5</v>
          </cell>
          <cell r="P7">
            <v>5</v>
          </cell>
          <cell r="Q7">
            <v>7</v>
          </cell>
          <cell r="R7">
            <v>7</v>
          </cell>
          <cell r="S7">
            <v>5</v>
          </cell>
          <cell r="T7">
            <v>4</v>
          </cell>
          <cell r="U7">
            <v>5</v>
          </cell>
          <cell r="V7">
            <v>4</v>
          </cell>
          <cell r="W7">
            <v>3</v>
          </cell>
          <cell r="X7">
            <v>6</v>
          </cell>
          <cell r="AD7" t="str">
            <v>Y</v>
          </cell>
          <cell r="AE7" t="str">
            <v>Y</v>
          </cell>
        </row>
        <row r="8">
          <cell r="F8">
            <v>5</v>
          </cell>
          <cell r="G8">
            <v>5</v>
          </cell>
          <cell r="H8">
            <v>5</v>
          </cell>
          <cell r="I8">
            <v>5</v>
          </cell>
          <cell r="J8">
            <v>5</v>
          </cell>
          <cell r="K8">
            <v>5</v>
          </cell>
          <cell r="L8">
            <v>5</v>
          </cell>
          <cell r="M8">
            <v>4</v>
          </cell>
          <cell r="N8">
            <v>6</v>
          </cell>
          <cell r="P8">
            <v>6</v>
          </cell>
          <cell r="Q8">
            <v>6</v>
          </cell>
          <cell r="R8">
            <v>6</v>
          </cell>
          <cell r="S8">
            <v>4</v>
          </cell>
          <cell r="T8">
            <v>4</v>
          </cell>
          <cell r="U8">
            <v>6</v>
          </cell>
          <cell r="V8">
            <v>4</v>
          </cell>
          <cell r="W8">
            <v>4</v>
          </cell>
          <cell r="X8">
            <v>6</v>
          </cell>
          <cell r="AD8" t="str">
            <v>Y</v>
          </cell>
          <cell r="AE8" t="str">
            <v>Y</v>
          </cell>
        </row>
        <row r="9">
          <cell r="F9">
            <v>5</v>
          </cell>
          <cell r="G9">
            <v>4</v>
          </cell>
          <cell r="H9">
            <v>5</v>
          </cell>
          <cell r="I9">
            <v>4</v>
          </cell>
          <cell r="J9">
            <v>5</v>
          </cell>
          <cell r="K9">
            <v>4</v>
          </cell>
          <cell r="L9">
            <v>4</v>
          </cell>
          <cell r="M9">
            <v>3</v>
          </cell>
          <cell r="N9">
            <v>4</v>
          </cell>
          <cell r="P9">
            <v>3</v>
          </cell>
          <cell r="Q9">
            <v>4</v>
          </cell>
          <cell r="R9">
            <v>5</v>
          </cell>
          <cell r="S9">
            <v>4</v>
          </cell>
          <cell r="T9">
            <v>4</v>
          </cell>
          <cell r="U9">
            <v>4</v>
          </cell>
          <cell r="V9">
            <v>5</v>
          </cell>
          <cell r="W9">
            <v>4</v>
          </cell>
          <cell r="X9">
            <v>5</v>
          </cell>
          <cell r="AD9" t="str">
            <v>Y</v>
          </cell>
          <cell r="AE9" t="str">
            <v>Y</v>
          </cell>
        </row>
        <row r="10">
          <cell r="F10">
            <v>6</v>
          </cell>
          <cell r="G10">
            <v>6</v>
          </cell>
          <cell r="H10">
            <v>5</v>
          </cell>
          <cell r="I10">
            <v>2</v>
          </cell>
          <cell r="J10">
            <v>6</v>
          </cell>
          <cell r="K10">
            <v>5</v>
          </cell>
          <cell r="L10">
            <v>4</v>
          </cell>
          <cell r="M10">
            <v>4</v>
          </cell>
          <cell r="N10">
            <v>5</v>
          </cell>
          <cell r="P10">
            <v>6</v>
          </cell>
          <cell r="Q10">
            <v>5</v>
          </cell>
          <cell r="R10">
            <v>6</v>
          </cell>
          <cell r="S10">
            <v>4</v>
          </cell>
          <cell r="T10">
            <v>3</v>
          </cell>
          <cell r="U10">
            <v>4</v>
          </cell>
          <cell r="V10">
            <v>5</v>
          </cell>
          <cell r="W10">
            <v>3</v>
          </cell>
          <cell r="X10">
            <v>6</v>
          </cell>
          <cell r="AD10" t="str">
            <v>Y</v>
          </cell>
          <cell r="AE10" t="str">
            <v>Y</v>
          </cell>
        </row>
        <row r="11">
          <cell r="F11">
            <v>5</v>
          </cell>
          <cell r="G11">
            <v>6</v>
          </cell>
          <cell r="H11">
            <v>4</v>
          </cell>
          <cell r="I11">
            <v>3</v>
          </cell>
          <cell r="J11">
            <v>9</v>
          </cell>
          <cell r="K11">
            <v>6</v>
          </cell>
          <cell r="L11">
            <v>7</v>
          </cell>
          <cell r="M11">
            <v>3</v>
          </cell>
          <cell r="N11">
            <v>5</v>
          </cell>
          <cell r="P11">
            <v>6</v>
          </cell>
          <cell r="Q11">
            <v>4</v>
          </cell>
          <cell r="R11">
            <v>8</v>
          </cell>
          <cell r="S11">
            <v>4</v>
          </cell>
          <cell r="T11">
            <v>3</v>
          </cell>
          <cell r="U11">
            <v>3</v>
          </cell>
          <cell r="V11">
            <v>4</v>
          </cell>
          <cell r="W11">
            <v>3</v>
          </cell>
          <cell r="X11">
            <v>6</v>
          </cell>
          <cell r="AD11" t="str">
            <v>Y</v>
          </cell>
          <cell r="AE11" t="str">
            <v>Y</v>
          </cell>
        </row>
        <row r="12">
          <cell r="F12">
            <v>4</v>
          </cell>
          <cell r="G12">
            <v>5</v>
          </cell>
          <cell r="H12">
            <v>5</v>
          </cell>
          <cell r="I12">
            <v>4</v>
          </cell>
          <cell r="J12">
            <v>6</v>
          </cell>
          <cell r="K12">
            <v>5</v>
          </cell>
          <cell r="L12">
            <v>4</v>
          </cell>
          <cell r="M12">
            <v>4</v>
          </cell>
          <cell r="N12">
            <v>5</v>
          </cell>
          <cell r="P12">
            <v>5</v>
          </cell>
          <cell r="Q12">
            <v>5</v>
          </cell>
          <cell r="R12">
            <v>7</v>
          </cell>
          <cell r="S12">
            <v>5</v>
          </cell>
          <cell r="T12">
            <v>4</v>
          </cell>
          <cell r="U12">
            <v>5</v>
          </cell>
          <cell r="V12">
            <v>4</v>
          </cell>
          <cell r="W12">
            <v>3</v>
          </cell>
          <cell r="X12">
            <v>5</v>
          </cell>
          <cell r="AD12" t="str">
            <v>Y</v>
          </cell>
          <cell r="AE12" t="str">
            <v>Y</v>
          </cell>
        </row>
        <row r="13">
          <cell r="F13">
            <v>5</v>
          </cell>
          <cell r="G13">
            <v>4</v>
          </cell>
          <cell r="H13">
            <v>4</v>
          </cell>
          <cell r="I13">
            <v>3</v>
          </cell>
          <cell r="J13">
            <v>5</v>
          </cell>
          <cell r="K13">
            <v>5</v>
          </cell>
          <cell r="L13">
            <v>4</v>
          </cell>
          <cell r="M13">
            <v>3</v>
          </cell>
          <cell r="N13">
            <v>5</v>
          </cell>
          <cell r="P13">
            <v>6</v>
          </cell>
          <cell r="Q13">
            <v>4</v>
          </cell>
          <cell r="R13">
            <v>5</v>
          </cell>
          <cell r="S13">
            <v>6</v>
          </cell>
          <cell r="T13">
            <v>4</v>
          </cell>
          <cell r="U13">
            <v>4</v>
          </cell>
          <cell r="V13">
            <v>6</v>
          </cell>
          <cell r="W13">
            <v>3</v>
          </cell>
          <cell r="X13">
            <v>5</v>
          </cell>
          <cell r="AD13" t="str">
            <v>Y</v>
          </cell>
          <cell r="AE13" t="str">
            <v>Y</v>
          </cell>
        </row>
        <row r="14">
          <cell r="F14">
            <v>7</v>
          </cell>
          <cell r="G14">
            <v>5</v>
          </cell>
          <cell r="H14">
            <v>5</v>
          </cell>
          <cell r="I14">
            <v>4</v>
          </cell>
          <cell r="J14">
            <v>8</v>
          </cell>
          <cell r="K14">
            <v>6</v>
          </cell>
          <cell r="L14">
            <v>5</v>
          </cell>
          <cell r="M14">
            <v>4</v>
          </cell>
          <cell r="N14">
            <v>4</v>
          </cell>
          <cell r="P14">
            <v>6</v>
          </cell>
          <cell r="Q14">
            <v>5</v>
          </cell>
          <cell r="R14">
            <v>5</v>
          </cell>
          <cell r="S14">
            <v>4</v>
          </cell>
          <cell r="T14">
            <v>4</v>
          </cell>
          <cell r="U14">
            <v>5</v>
          </cell>
          <cell r="V14">
            <v>4</v>
          </cell>
          <cell r="W14">
            <v>3</v>
          </cell>
          <cell r="X14">
            <v>6</v>
          </cell>
          <cell r="AD14" t="str">
            <v>Y</v>
          </cell>
          <cell r="AE14" t="str">
            <v>Y</v>
          </cell>
        </row>
        <row r="15">
          <cell r="F15">
            <v>5</v>
          </cell>
          <cell r="G15">
            <v>5</v>
          </cell>
          <cell r="H15">
            <v>5</v>
          </cell>
          <cell r="I15">
            <v>4</v>
          </cell>
          <cell r="J15">
            <v>5</v>
          </cell>
          <cell r="K15">
            <v>5</v>
          </cell>
          <cell r="L15">
            <v>4</v>
          </cell>
          <cell r="M15">
            <v>4</v>
          </cell>
          <cell r="N15">
            <v>4</v>
          </cell>
          <cell r="P15">
            <v>6</v>
          </cell>
          <cell r="Q15">
            <v>5</v>
          </cell>
          <cell r="R15">
            <v>7</v>
          </cell>
          <cell r="S15">
            <v>5</v>
          </cell>
          <cell r="T15">
            <v>4</v>
          </cell>
          <cell r="U15">
            <v>4</v>
          </cell>
          <cell r="V15">
            <v>4</v>
          </cell>
          <cell r="W15">
            <v>5</v>
          </cell>
          <cell r="X15">
            <v>6</v>
          </cell>
          <cell r="AD15" t="str">
            <v>Y</v>
          </cell>
          <cell r="AE15" t="str">
            <v>Y</v>
          </cell>
        </row>
        <row r="16">
          <cell r="F16">
            <v>4</v>
          </cell>
          <cell r="G16">
            <v>4</v>
          </cell>
          <cell r="H16">
            <v>3</v>
          </cell>
          <cell r="I16">
            <v>2</v>
          </cell>
          <cell r="J16">
            <v>4</v>
          </cell>
          <cell r="K16">
            <v>4</v>
          </cell>
          <cell r="L16">
            <v>4</v>
          </cell>
          <cell r="M16">
            <v>3</v>
          </cell>
          <cell r="N16">
            <v>6</v>
          </cell>
          <cell r="P16">
            <v>5</v>
          </cell>
          <cell r="Q16">
            <v>5</v>
          </cell>
          <cell r="R16">
            <v>5</v>
          </cell>
          <cell r="S16">
            <v>5</v>
          </cell>
          <cell r="T16">
            <v>4</v>
          </cell>
          <cell r="U16">
            <v>4</v>
          </cell>
          <cell r="V16">
            <v>3</v>
          </cell>
          <cell r="W16">
            <v>4</v>
          </cell>
          <cell r="X16">
            <v>6</v>
          </cell>
          <cell r="AD16" t="str">
            <v>Y</v>
          </cell>
          <cell r="AE16" t="str">
            <v>Y</v>
          </cell>
        </row>
        <row r="17">
          <cell r="F17">
            <v>4</v>
          </cell>
          <cell r="G17">
            <v>4</v>
          </cell>
          <cell r="H17">
            <v>5</v>
          </cell>
          <cell r="I17">
            <v>3</v>
          </cell>
          <cell r="J17">
            <v>5</v>
          </cell>
          <cell r="K17">
            <v>5</v>
          </cell>
          <cell r="L17">
            <v>4</v>
          </cell>
          <cell r="M17">
            <v>3</v>
          </cell>
          <cell r="N17">
            <v>4</v>
          </cell>
          <cell r="P17">
            <v>6</v>
          </cell>
          <cell r="Q17">
            <v>5</v>
          </cell>
          <cell r="R17">
            <v>5</v>
          </cell>
          <cell r="S17">
            <v>4</v>
          </cell>
          <cell r="T17">
            <v>3</v>
          </cell>
          <cell r="U17">
            <v>4</v>
          </cell>
          <cell r="V17">
            <v>4</v>
          </cell>
          <cell r="W17">
            <v>4</v>
          </cell>
          <cell r="X17">
            <v>5</v>
          </cell>
          <cell r="AD17" t="str">
            <v>Y</v>
          </cell>
          <cell r="AE17" t="str">
            <v>Y</v>
          </cell>
        </row>
        <row r="18">
          <cell r="F18">
            <v>6</v>
          </cell>
          <cell r="G18">
            <v>7</v>
          </cell>
          <cell r="H18">
            <v>5</v>
          </cell>
          <cell r="I18">
            <v>5</v>
          </cell>
          <cell r="J18">
            <v>7</v>
          </cell>
          <cell r="K18">
            <v>7</v>
          </cell>
          <cell r="L18">
            <v>6</v>
          </cell>
          <cell r="M18">
            <v>6</v>
          </cell>
          <cell r="N18">
            <v>8</v>
          </cell>
          <cell r="P18">
            <v>6</v>
          </cell>
          <cell r="Q18">
            <v>6</v>
          </cell>
          <cell r="R18">
            <v>8</v>
          </cell>
          <cell r="S18">
            <v>7</v>
          </cell>
          <cell r="T18">
            <v>5</v>
          </cell>
          <cell r="U18">
            <v>6</v>
          </cell>
          <cell r="V18">
            <v>6</v>
          </cell>
          <cell r="W18">
            <v>6</v>
          </cell>
          <cell r="X18">
            <v>7</v>
          </cell>
          <cell r="AD18" t="str">
            <v>Y</v>
          </cell>
          <cell r="AE18" t="str">
            <v>Y</v>
          </cell>
        </row>
        <row r="19">
          <cell r="F19">
            <v>5</v>
          </cell>
          <cell r="G19">
            <v>6</v>
          </cell>
          <cell r="H19">
            <v>8</v>
          </cell>
          <cell r="I19">
            <v>4</v>
          </cell>
          <cell r="J19">
            <v>6</v>
          </cell>
          <cell r="K19">
            <v>6</v>
          </cell>
          <cell r="L19">
            <v>6</v>
          </cell>
          <cell r="M19">
            <v>5</v>
          </cell>
          <cell r="N19">
            <v>5</v>
          </cell>
          <cell r="P19">
            <v>7</v>
          </cell>
          <cell r="Q19">
            <v>6</v>
          </cell>
          <cell r="R19">
            <v>7</v>
          </cell>
          <cell r="S19">
            <v>8</v>
          </cell>
          <cell r="T19">
            <v>4</v>
          </cell>
          <cell r="U19">
            <v>9</v>
          </cell>
          <cell r="V19">
            <v>5</v>
          </cell>
          <cell r="W19">
            <v>6</v>
          </cell>
          <cell r="X19">
            <v>5</v>
          </cell>
          <cell r="AD19" t="str">
            <v>Y</v>
          </cell>
          <cell r="AE19" t="str">
            <v>Y</v>
          </cell>
        </row>
        <row r="20">
          <cell r="F20">
            <v>4</v>
          </cell>
          <cell r="G20">
            <v>4</v>
          </cell>
          <cell r="H20">
            <v>3</v>
          </cell>
          <cell r="I20">
            <v>3</v>
          </cell>
          <cell r="J20">
            <v>4</v>
          </cell>
          <cell r="K20">
            <v>3</v>
          </cell>
          <cell r="L20">
            <v>4</v>
          </cell>
          <cell r="M20">
            <v>3</v>
          </cell>
          <cell r="N20">
            <v>4</v>
          </cell>
          <cell r="P20">
            <v>4</v>
          </cell>
          <cell r="Q20">
            <v>4</v>
          </cell>
          <cell r="R20">
            <v>4</v>
          </cell>
          <cell r="S20">
            <v>4</v>
          </cell>
          <cell r="T20">
            <v>3</v>
          </cell>
          <cell r="U20">
            <v>4</v>
          </cell>
          <cell r="V20">
            <v>3</v>
          </cell>
          <cell r="W20">
            <v>3</v>
          </cell>
          <cell r="X20">
            <v>6</v>
          </cell>
          <cell r="AD20" t="str">
            <v>Y</v>
          </cell>
          <cell r="AE20" t="str">
            <v>Y</v>
          </cell>
        </row>
        <row r="21">
          <cell r="F21">
            <v>4</v>
          </cell>
          <cell r="G21">
            <v>4</v>
          </cell>
          <cell r="H21">
            <v>4</v>
          </cell>
          <cell r="I21">
            <v>3</v>
          </cell>
          <cell r="J21">
            <v>4</v>
          </cell>
          <cell r="K21">
            <v>4</v>
          </cell>
          <cell r="L21">
            <v>4</v>
          </cell>
          <cell r="M21">
            <v>3</v>
          </cell>
          <cell r="N21">
            <v>4</v>
          </cell>
          <cell r="P21">
            <v>3</v>
          </cell>
          <cell r="Q21">
            <v>4</v>
          </cell>
          <cell r="R21">
            <v>4</v>
          </cell>
          <cell r="S21">
            <v>3</v>
          </cell>
          <cell r="T21">
            <v>3</v>
          </cell>
          <cell r="U21">
            <v>5</v>
          </cell>
          <cell r="V21">
            <v>6</v>
          </cell>
          <cell r="W21">
            <v>2</v>
          </cell>
          <cell r="X21">
            <v>4</v>
          </cell>
          <cell r="AD21" t="str">
            <v>Y</v>
          </cell>
          <cell r="AE21" t="str">
            <v>Y</v>
          </cell>
        </row>
        <row r="22">
          <cell r="F22">
            <v>3</v>
          </cell>
          <cell r="G22">
            <v>4</v>
          </cell>
          <cell r="H22">
            <v>5</v>
          </cell>
          <cell r="I22">
            <v>3</v>
          </cell>
          <cell r="J22">
            <v>6</v>
          </cell>
          <cell r="K22">
            <v>4</v>
          </cell>
          <cell r="L22">
            <v>4</v>
          </cell>
          <cell r="M22">
            <v>3</v>
          </cell>
          <cell r="N22">
            <v>5</v>
          </cell>
          <cell r="P22">
            <v>4</v>
          </cell>
          <cell r="Q22">
            <v>4</v>
          </cell>
          <cell r="R22">
            <v>6</v>
          </cell>
          <cell r="S22">
            <v>5</v>
          </cell>
          <cell r="T22">
            <v>4</v>
          </cell>
          <cell r="U22">
            <v>4</v>
          </cell>
          <cell r="V22">
            <v>4</v>
          </cell>
          <cell r="W22">
            <v>3</v>
          </cell>
          <cell r="X22">
            <v>5</v>
          </cell>
          <cell r="AD22" t="str">
            <v>Y</v>
          </cell>
          <cell r="AE22" t="str">
            <v>Y</v>
          </cell>
        </row>
        <row r="23">
          <cell r="F23">
            <v>4</v>
          </cell>
          <cell r="G23">
            <v>5</v>
          </cell>
          <cell r="H23">
            <v>4</v>
          </cell>
          <cell r="I23">
            <v>5</v>
          </cell>
          <cell r="J23">
            <v>6</v>
          </cell>
          <cell r="K23">
            <v>5</v>
          </cell>
          <cell r="L23">
            <v>3</v>
          </cell>
          <cell r="M23">
            <v>3</v>
          </cell>
          <cell r="N23">
            <v>4</v>
          </cell>
          <cell r="P23">
            <v>5</v>
          </cell>
          <cell r="Q23">
            <v>6</v>
          </cell>
          <cell r="R23">
            <v>6</v>
          </cell>
          <cell r="S23">
            <v>5</v>
          </cell>
          <cell r="T23">
            <v>4</v>
          </cell>
          <cell r="U23">
            <v>4</v>
          </cell>
          <cell r="V23">
            <v>4</v>
          </cell>
          <cell r="W23">
            <v>3</v>
          </cell>
          <cell r="X23">
            <v>5</v>
          </cell>
          <cell r="AD23" t="str">
            <v>Y</v>
          </cell>
          <cell r="AE23" t="str">
            <v>Y</v>
          </cell>
        </row>
        <row r="24">
          <cell r="F24">
            <v>4</v>
          </cell>
          <cell r="G24">
            <v>6</v>
          </cell>
          <cell r="H24">
            <v>4</v>
          </cell>
          <cell r="I24">
            <v>5</v>
          </cell>
          <cell r="J24">
            <v>4</v>
          </cell>
          <cell r="K24">
            <v>4</v>
          </cell>
          <cell r="L24">
            <v>6</v>
          </cell>
          <cell r="M24">
            <v>3</v>
          </cell>
          <cell r="N24">
            <v>4</v>
          </cell>
          <cell r="P24">
            <v>5</v>
          </cell>
          <cell r="Q24">
            <v>3</v>
          </cell>
          <cell r="R24">
            <v>4</v>
          </cell>
          <cell r="S24">
            <v>5</v>
          </cell>
          <cell r="T24">
            <v>3</v>
          </cell>
          <cell r="U24">
            <v>4</v>
          </cell>
          <cell r="V24">
            <v>4</v>
          </cell>
          <cell r="W24">
            <v>2</v>
          </cell>
          <cell r="X24">
            <v>5</v>
          </cell>
          <cell r="AD24" t="str">
            <v>Y</v>
          </cell>
          <cell r="AE24" t="str">
            <v>Y</v>
          </cell>
        </row>
        <row r="25">
          <cell r="F25">
            <v>4</v>
          </cell>
          <cell r="G25">
            <v>5</v>
          </cell>
          <cell r="H25">
            <v>5</v>
          </cell>
          <cell r="I25">
            <v>4</v>
          </cell>
          <cell r="J25">
            <v>7</v>
          </cell>
          <cell r="K25">
            <v>5</v>
          </cell>
          <cell r="L25">
            <v>5</v>
          </cell>
          <cell r="M25">
            <v>3</v>
          </cell>
          <cell r="N25">
            <v>4</v>
          </cell>
          <cell r="P25">
            <v>4</v>
          </cell>
          <cell r="Q25">
            <v>5</v>
          </cell>
          <cell r="R25">
            <v>4</v>
          </cell>
          <cell r="S25">
            <v>5</v>
          </cell>
          <cell r="T25">
            <v>3</v>
          </cell>
          <cell r="U25">
            <v>5</v>
          </cell>
          <cell r="V25">
            <v>4</v>
          </cell>
          <cell r="W25">
            <v>3</v>
          </cell>
          <cell r="X25">
            <v>6</v>
          </cell>
          <cell r="AD25" t="str">
            <v>Y</v>
          </cell>
          <cell r="AE25" t="str">
            <v>Y</v>
          </cell>
        </row>
        <row r="26">
          <cell r="F26">
            <v>6</v>
          </cell>
          <cell r="G26">
            <v>5</v>
          </cell>
          <cell r="H26">
            <v>4</v>
          </cell>
          <cell r="I26">
            <v>3</v>
          </cell>
          <cell r="J26">
            <v>5</v>
          </cell>
          <cell r="K26">
            <v>6</v>
          </cell>
          <cell r="L26">
            <v>4</v>
          </cell>
          <cell r="M26">
            <v>4</v>
          </cell>
          <cell r="N26">
            <v>4</v>
          </cell>
          <cell r="P26">
            <v>6</v>
          </cell>
          <cell r="Q26">
            <v>3</v>
          </cell>
          <cell r="R26">
            <v>5</v>
          </cell>
          <cell r="S26">
            <v>4</v>
          </cell>
          <cell r="T26">
            <v>4</v>
          </cell>
          <cell r="U26">
            <v>5</v>
          </cell>
          <cell r="V26">
            <v>4</v>
          </cell>
          <cell r="W26">
            <v>3</v>
          </cell>
          <cell r="X26">
            <v>5</v>
          </cell>
          <cell r="AD26" t="str">
            <v>Y</v>
          </cell>
          <cell r="AE26" t="str">
            <v>Y</v>
          </cell>
        </row>
        <row r="27">
          <cell r="F27">
            <v>4</v>
          </cell>
          <cell r="G27">
            <v>7</v>
          </cell>
          <cell r="H27">
            <v>4</v>
          </cell>
          <cell r="I27">
            <v>3</v>
          </cell>
          <cell r="J27">
            <v>7</v>
          </cell>
          <cell r="K27">
            <v>5</v>
          </cell>
          <cell r="L27">
            <v>5</v>
          </cell>
          <cell r="M27">
            <v>4</v>
          </cell>
          <cell r="N27">
            <v>5</v>
          </cell>
          <cell r="P27">
            <v>5</v>
          </cell>
          <cell r="Q27">
            <v>4</v>
          </cell>
          <cell r="R27">
            <v>4</v>
          </cell>
          <cell r="S27">
            <v>4</v>
          </cell>
          <cell r="T27">
            <v>3</v>
          </cell>
          <cell r="U27">
            <v>4</v>
          </cell>
          <cell r="V27">
            <v>5</v>
          </cell>
          <cell r="W27">
            <v>3</v>
          </cell>
          <cell r="X27">
            <v>5</v>
          </cell>
          <cell r="AD27" t="str">
            <v>Y</v>
          </cell>
          <cell r="AE27" t="str">
            <v>Y</v>
          </cell>
        </row>
        <row r="28">
          <cell r="F28">
            <v>5</v>
          </cell>
          <cell r="G28">
            <v>5</v>
          </cell>
          <cell r="H28">
            <v>5</v>
          </cell>
          <cell r="I28">
            <v>4</v>
          </cell>
          <cell r="J28">
            <v>7</v>
          </cell>
          <cell r="K28">
            <v>4</v>
          </cell>
          <cell r="L28">
            <v>4</v>
          </cell>
          <cell r="M28">
            <v>3</v>
          </cell>
          <cell r="N28">
            <v>5</v>
          </cell>
          <cell r="P28">
            <v>5</v>
          </cell>
          <cell r="Q28">
            <v>5</v>
          </cell>
          <cell r="R28">
            <v>6</v>
          </cell>
          <cell r="S28">
            <v>5</v>
          </cell>
          <cell r="T28">
            <v>4</v>
          </cell>
          <cell r="U28">
            <v>5</v>
          </cell>
          <cell r="V28">
            <v>5</v>
          </cell>
          <cell r="W28">
            <v>3</v>
          </cell>
          <cell r="X28">
            <v>6</v>
          </cell>
          <cell r="AD28" t="str">
            <v>Y</v>
          </cell>
          <cell r="AE28" t="str">
            <v>Y</v>
          </cell>
        </row>
        <row r="29">
          <cell r="F29">
            <v>4</v>
          </cell>
          <cell r="G29">
            <v>4</v>
          </cell>
          <cell r="H29">
            <v>4</v>
          </cell>
          <cell r="I29">
            <v>3</v>
          </cell>
          <cell r="J29">
            <v>5</v>
          </cell>
          <cell r="K29">
            <v>4</v>
          </cell>
          <cell r="L29">
            <v>3</v>
          </cell>
          <cell r="M29">
            <v>4</v>
          </cell>
          <cell r="N29">
            <v>5</v>
          </cell>
          <cell r="P29">
            <v>4</v>
          </cell>
          <cell r="Q29">
            <v>4</v>
          </cell>
          <cell r="R29">
            <v>5</v>
          </cell>
          <cell r="S29">
            <v>5</v>
          </cell>
          <cell r="T29">
            <v>2</v>
          </cell>
          <cell r="U29">
            <v>4</v>
          </cell>
          <cell r="V29">
            <v>5</v>
          </cell>
          <cell r="W29">
            <v>3</v>
          </cell>
          <cell r="X29">
            <v>5</v>
          </cell>
          <cell r="AD29" t="str">
            <v>Y</v>
          </cell>
          <cell r="AE29" t="str">
            <v>Y</v>
          </cell>
        </row>
        <row r="30">
          <cell r="F30">
            <v>4</v>
          </cell>
          <cell r="G30">
            <v>6</v>
          </cell>
          <cell r="H30">
            <v>6</v>
          </cell>
          <cell r="I30">
            <v>4</v>
          </cell>
          <cell r="J30">
            <v>6</v>
          </cell>
          <cell r="K30">
            <v>4</v>
          </cell>
          <cell r="L30">
            <v>4</v>
          </cell>
          <cell r="M30">
            <v>5</v>
          </cell>
          <cell r="N30">
            <v>5</v>
          </cell>
          <cell r="P30">
            <v>6</v>
          </cell>
          <cell r="Q30">
            <v>6</v>
          </cell>
          <cell r="R30">
            <v>7</v>
          </cell>
          <cell r="S30">
            <v>4</v>
          </cell>
          <cell r="T30">
            <v>5</v>
          </cell>
          <cell r="U30">
            <v>5</v>
          </cell>
          <cell r="V30">
            <v>4</v>
          </cell>
          <cell r="W30">
            <v>2</v>
          </cell>
          <cell r="X30">
            <v>6</v>
          </cell>
          <cell r="AD30" t="str">
            <v>Y</v>
          </cell>
          <cell r="AE30" t="str">
            <v>Y</v>
          </cell>
        </row>
        <row r="31">
          <cell r="F31">
            <v>5</v>
          </cell>
          <cell r="G31">
            <v>6</v>
          </cell>
          <cell r="H31">
            <v>6</v>
          </cell>
          <cell r="I31">
            <v>3</v>
          </cell>
          <cell r="J31">
            <v>5</v>
          </cell>
          <cell r="K31">
            <v>5</v>
          </cell>
          <cell r="L31">
            <v>4</v>
          </cell>
          <cell r="M31">
            <v>4</v>
          </cell>
          <cell r="N31">
            <v>5</v>
          </cell>
          <cell r="P31">
            <v>5</v>
          </cell>
          <cell r="Q31">
            <v>5</v>
          </cell>
          <cell r="R31">
            <v>8</v>
          </cell>
          <cell r="S31">
            <v>8</v>
          </cell>
          <cell r="T31">
            <v>5</v>
          </cell>
          <cell r="U31">
            <v>4</v>
          </cell>
          <cell r="V31">
            <v>5</v>
          </cell>
          <cell r="W31">
            <v>5</v>
          </cell>
          <cell r="X31">
            <v>6</v>
          </cell>
          <cell r="AD31" t="str">
            <v>Y</v>
          </cell>
          <cell r="AE31" t="str">
            <v>Y</v>
          </cell>
        </row>
        <row r="32">
          <cell r="F32">
            <v>4</v>
          </cell>
          <cell r="G32">
            <v>5</v>
          </cell>
          <cell r="H32">
            <v>5</v>
          </cell>
          <cell r="I32">
            <v>3</v>
          </cell>
          <cell r="J32">
            <v>5</v>
          </cell>
          <cell r="K32">
            <v>6</v>
          </cell>
          <cell r="L32">
            <v>4</v>
          </cell>
          <cell r="M32">
            <v>4</v>
          </cell>
          <cell r="N32">
            <v>5</v>
          </cell>
          <cell r="P32">
            <v>5</v>
          </cell>
          <cell r="Q32">
            <v>3</v>
          </cell>
          <cell r="R32">
            <v>5</v>
          </cell>
          <cell r="S32">
            <v>5</v>
          </cell>
          <cell r="T32">
            <v>4</v>
          </cell>
          <cell r="U32">
            <v>4</v>
          </cell>
          <cell r="V32">
            <v>5</v>
          </cell>
          <cell r="W32">
            <v>5</v>
          </cell>
          <cell r="X32">
            <v>5</v>
          </cell>
          <cell r="AD32" t="str">
            <v>Y</v>
          </cell>
          <cell r="AE32" t="str">
            <v>Y</v>
          </cell>
        </row>
        <row r="33">
          <cell r="F33">
            <v>4</v>
          </cell>
          <cell r="G33">
            <v>5</v>
          </cell>
          <cell r="H33">
            <v>4</v>
          </cell>
          <cell r="I33">
            <v>3</v>
          </cell>
          <cell r="J33">
            <v>5</v>
          </cell>
          <cell r="K33">
            <v>4</v>
          </cell>
          <cell r="L33">
            <v>4</v>
          </cell>
          <cell r="M33">
            <v>4</v>
          </cell>
          <cell r="N33">
            <v>4</v>
          </cell>
          <cell r="P33">
            <v>4</v>
          </cell>
          <cell r="Q33">
            <v>5</v>
          </cell>
          <cell r="R33">
            <v>5</v>
          </cell>
          <cell r="S33">
            <v>4</v>
          </cell>
          <cell r="T33">
            <v>2</v>
          </cell>
          <cell r="U33">
            <v>4</v>
          </cell>
          <cell r="V33">
            <v>4</v>
          </cell>
          <cell r="W33">
            <v>3</v>
          </cell>
          <cell r="X33">
            <v>4</v>
          </cell>
          <cell r="AD33" t="str">
            <v>Y</v>
          </cell>
          <cell r="AE33" t="str">
            <v>Y</v>
          </cell>
        </row>
        <row r="34">
          <cell r="F34">
            <v>0</v>
          </cell>
          <cell r="G34">
            <v>0</v>
          </cell>
          <cell r="H34">
            <v>0</v>
          </cell>
          <cell r="I34">
            <v>0</v>
          </cell>
          <cell r="J34">
            <v>0</v>
          </cell>
          <cell r="K34">
            <v>0</v>
          </cell>
          <cell r="L34">
            <v>0</v>
          </cell>
          <cell r="M34">
            <v>0</v>
          </cell>
          <cell r="N34">
            <v>0</v>
          </cell>
          <cell r="P34">
            <v>0</v>
          </cell>
          <cell r="Q34">
            <v>0</v>
          </cell>
          <cell r="R34">
            <v>0</v>
          </cell>
          <cell r="S34">
            <v>0</v>
          </cell>
          <cell r="T34">
            <v>0</v>
          </cell>
          <cell r="U34">
            <v>0</v>
          </cell>
          <cell r="V34">
            <v>0</v>
          </cell>
          <cell r="W34">
            <v>0</v>
          </cell>
          <cell r="X34">
            <v>0</v>
          </cell>
          <cell r="AD34" t="str">
            <v/>
          </cell>
          <cell r="AE34" t="str">
            <v/>
          </cell>
        </row>
        <row r="35">
          <cell r="F35">
            <v>4</v>
          </cell>
          <cell r="G35">
            <v>5</v>
          </cell>
          <cell r="H35">
            <v>5</v>
          </cell>
          <cell r="I35">
            <v>4</v>
          </cell>
          <cell r="J35">
            <v>5</v>
          </cell>
          <cell r="K35">
            <v>4</v>
          </cell>
          <cell r="L35">
            <v>4</v>
          </cell>
          <cell r="M35">
            <v>3</v>
          </cell>
          <cell r="N35">
            <v>4</v>
          </cell>
          <cell r="P35">
            <v>4</v>
          </cell>
          <cell r="Q35">
            <v>5</v>
          </cell>
          <cell r="R35">
            <v>5</v>
          </cell>
          <cell r="S35">
            <v>4</v>
          </cell>
          <cell r="T35">
            <v>4</v>
          </cell>
          <cell r="U35">
            <v>5</v>
          </cell>
          <cell r="V35">
            <v>4</v>
          </cell>
          <cell r="W35">
            <v>3</v>
          </cell>
          <cell r="X35">
            <v>5</v>
          </cell>
          <cell r="AD35" t="str">
            <v>Y</v>
          </cell>
          <cell r="AE35" t="str">
            <v>Y</v>
          </cell>
        </row>
        <row r="36">
          <cell r="F36">
            <v>0</v>
          </cell>
          <cell r="G36">
            <v>0</v>
          </cell>
          <cell r="H36">
            <v>0</v>
          </cell>
          <cell r="I36">
            <v>0</v>
          </cell>
          <cell r="J36">
            <v>0</v>
          </cell>
          <cell r="K36">
            <v>0</v>
          </cell>
          <cell r="L36">
            <v>0</v>
          </cell>
          <cell r="M36">
            <v>0</v>
          </cell>
          <cell r="N36">
            <v>0</v>
          </cell>
          <cell r="P36">
            <v>0</v>
          </cell>
          <cell r="Q36">
            <v>0</v>
          </cell>
          <cell r="R36">
            <v>0</v>
          </cell>
          <cell r="S36">
            <v>0</v>
          </cell>
          <cell r="T36">
            <v>0</v>
          </cell>
          <cell r="U36">
            <v>0</v>
          </cell>
          <cell r="V36">
            <v>0</v>
          </cell>
          <cell r="W36">
            <v>0</v>
          </cell>
          <cell r="X36">
            <v>0</v>
          </cell>
          <cell r="AD36" t="str">
            <v/>
          </cell>
          <cell r="AE36" t="str">
            <v/>
          </cell>
        </row>
        <row r="37">
          <cell r="F37">
            <v>4</v>
          </cell>
          <cell r="G37">
            <v>6</v>
          </cell>
          <cell r="H37">
            <v>4</v>
          </cell>
          <cell r="I37">
            <v>3</v>
          </cell>
          <cell r="J37">
            <v>6</v>
          </cell>
          <cell r="K37">
            <v>7</v>
          </cell>
          <cell r="L37">
            <v>5</v>
          </cell>
          <cell r="M37">
            <v>3</v>
          </cell>
          <cell r="N37">
            <v>5</v>
          </cell>
          <cell r="P37">
            <v>8</v>
          </cell>
          <cell r="Q37">
            <v>8</v>
          </cell>
          <cell r="R37">
            <v>8</v>
          </cell>
          <cell r="S37">
            <v>6</v>
          </cell>
          <cell r="T37">
            <v>4</v>
          </cell>
          <cell r="U37">
            <v>5</v>
          </cell>
          <cell r="V37">
            <v>5</v>
          </cell>
          <cell r="W37">
            <v>3</v>
          </cell>
          <cell r="X37">
            <v>7</v>
          </cell>
          <cell r="AD37" t="str">
            <v>Y</v>
          </cell>
          <cell r="AE37" t="str">
            <v>Y</v>
          </cell>
        </row>
        <row r="38">
          <cell r="F38">
            <v>5</v>
          </cell>
          <cell r="G38">
            <v>5</v>
          </cell>
          <cell r="H38">
            <v>5</v>
          </cell>
          <cell r="I38">
            <v>3</v>
          </cell>
          <cell r="J38">
            <v>5</v>
          </cell>
          <cell r="K38">
            <v>4</v>
          </cell>
          <cell r="L38">
            <v>4</v>
          </cell>
          <cell r="M38">
            <v>3</v>
          </cell>
          <cell r="N38">
            <v>5</v>
          </cell>
          <cell r="P38">
            <v>5</v>
          </cell>
          <cell r="Q38">
            <v>4</v>
          </cell>
          <cell r="R38">
            <v>4</v>
          </cell>
          <cell r="S38">
            <v>3</v>
          </cell>
          <cell r="T38">
            <v>4</v>
          </cell>
          <cell r="U38">
            <v>4</v>
          </cell>
          <cell r="V38">
            <v>4</v>
          </cell>
          <cell r="W38">
            <v>4</v>
          </cell>
          <cell r="X38">
            <v>5</v>
          </cell>
          <cell r="AD38" t="str">
            <v>Y</v>
          </cell>
          <cell r="AE38" t="str">
            <v>Y</v>
          </cell>
        </row>
        <row r="39">
          <cell r="F39">
            <v>6</v>
          </cell>
          <cell r="G39">
            <v>6</v>
          </cell>
          <cell r="H39">
            <v>5</v>
          </cell>
          <cell r="I39">
            <v>2</v>
          </cell>
          <cell r="J39">
            <v>6</v>
          </cell>
          <cell r="K39">
            <v>5</v>
          </cell>
          <cell r="L39">
            <v>5</v>
          </cell>
          <cell r="M39">
            <v>3</v>
          </cell>
          <cell r="N39">
            <v>4</v>
          </cell>
          <cell r="P39">
            <v>7</v>
          </cell>
          <cell r="Q39">
            <v>5</v>
          </cell>
          <cell r="R39">
            <v>6</v>
          </cell>
          <cell r="S39">
            <v>4</v>
          </cell>
          <cell r="T39">
            <v>4</v>
          </cell>
          <cell r="U39">
            <v>6</v>
          </cell>
          <cell r="V39">
            <v>4</v>
          </cell>
          <cell r="W39">
            <v>4</v>
          </cell>
          <cell r="X39">
            <v>8</v>
          </cell>
          <cell r="AD39" t="str">
            <v>Y</v>
          </cell>
          <cell r="AE39" t="str">
            <v>Y</v>
          </cell>
        </row>
        <row r="40">
          <cell r="F40">
            <v>5</v>
          </cell>
          <cell r="G40">
            <v>4</v>
          </cell>
          <cell r="H40">
            <v>5</v>
          </cell>
          <cell r="I40">
            <v>3</v>
          </cell>
          <cell r="J40">
            <v>6</v>
          </cell>
          <cell r="K40">
            <v>4</v>
          </cell>
          <cell r="L40">
            <v>5</v>
          </cell>
          <cell r="M40">
            <v>4</v>
          </cell>
          <cell r="N40">
            <v>4</v>
          </cell>
          <cell r="P40">
            <v>4</v>
          </cell>
          <cell r="Q40">
            <v>4</v>
          </cell>
          <cell r="R40">
            <v>5</v>
          </cell>
          <cell r="S40">
            <v>4</v>
          </cell>
          <cell r="T40">
            <v>3</v>
          </cell>
          <cell r="U40">
            <v>4</v>
          </cell>
          <cell r="V40">
            <v>4</v>
          </cell>
          <cell r="W40">
            <v>3</v>
          </cell>
          <cell r="X40">
            <v>5</v>
          </cell>
          <cell r="AD40" t="str">
            <v>Y</v>
          </cell>
          <cell r="AE40" t="str">
            <v>Y</v>
          </cell>
        </row>
        <row r="41">
          <cell r="F41">
            <v>6</v>
          </cell>
          <cell r="G41">
            <v>6</v>
          </cell>
          <cell r="H41">
            <v>4</v>
          </cell>
          <cell r="I41">
            <v>4</v>
          </cell>
          <cell r="J41">
            <v>5</v>
          </cell>
          <cell r="K41">
            <v>5</v>
          </cell>
          <cell r="L41">
            <v>5</v>
          </cell>
          <cell r="M41">
            <v>4</v>
          </cell>
          <cell r="N41">
            <v>5</v>
          </cell>
          <cell r="P41">
            <v>4</v>
          </cell>
          <cell r="Q41">
            <v>5</v>
          </cell>
          <cell r="R41">
            <v>5</v>
          </cell>
          <cell r="S41">
            <v>6</v>
          </cell>
          <cell r="T41">
            <v>3</v>
          </cell>
          <cell r="U41">
            <v>5</v>
          </cell>
          <cell r="V41">
            <v>4</v>
          </cell>
          <cell r="W41">
            <v>4</v>
          </cell>
          <cell r="X41">
            <v>5</v>
          </cell>
          <cell r="AD41" t="str">
            <v>Y</v>
          </cell>
          <cell r="AE41" t="str">
            <v>Y</v>
          </cell>
        </row>
        <row r="42">
          <cell r="F42">
            <v>5</v>
          </cell>
          <cell r="G42">
            <v>5</v>
          </cell>
          <cell r="H42">
            <v>5</v>
          </cell>
          <cell r="I42">
            <v>4</v>
          </cell>
          <cell r="J42">
            <v>4</v>
          </cell>
          <cell r="K42">
            <v>4</v>
          </cell>
          <cell r="L42">
            <v>4</v>
          </cell>
          <cell r="M42">
            <v>3</v>
          </cell>
          <cell r="N42">
            <v>5</v>
          </cell>
          <cell r="P42">
            <v>5</v>
          </cell>
          <cell r="Q42">
            <v>4</v>
          </cell>
          <cell r="R42">
            <v>5</v>
          </cell>
          <cell r="S42">
            <v>4</v>
          </cell>
          <cell r="T42">
            <v>3</v>
          </cell>
          <cell r="U42">
            <v>5</v>
          </cell>
          <cell r="V42">
            <v>3</v>
          </cell>
          <cell r="W42">
            <v>3</v>
          </cell>
          <cell r="X42">
            <v>4</v>
          </cell>
          <cell r="AD42" t="str">
            <v>Y</v>
          </cell>
          <cell r="AE42" t="str">
            <v>Y</v>
          </cell>
        </row>
        <row r="43">
          <cell r="F43">
            <v>5</v>
          </cell>
          <cell r="G43">
            <v>7</v>
          </cell>
          <cell r="H43">
            <v>6</v>
          </cell>
          <cell r="I43">
            <v>3</v>
          </cell>
          <cell r="J43">
            <v>7</v>
          </cell>
          <cell r="K43">
            <v>7</v>
          </cell>
          <cell r="L43">
            <v>7</v>
          </cell>
          <cell r="M43">
            <v>3</v>
          </cell>
          <cell r="N43">
            <v>5</v>
          </cell>
          <cell r="P43">
            <v>5</v>
          </cell>
          <cell r="Q43">
            <v>6</v>
          </cell>
          <cell r="R43">
            <v>5</v>
          </cell>
          <cell r="S43">
            <v>5</v>
          </cell>
          <cell r="T43">
            <v>5</v>
          </cell>
          <cell r="U43">
            <v>6</v>
          </cell>
          <cell r="V43">
            <v>4</v>
          </cell>
          <cell r="W43">
            <v>6</v>
          </cell>
          <cell r="X43">
            <v>5</v>
          </cell>
          <cell r="AD43" t="str">
            <v>Y</v>
          </cell>
          <cell r="AE43" t="str">
            <v>Y</v>
          </cell>
        </row>
        <row r="44">
          <cell r="F44">
            <v>4</v>
          </cell>
          <cell r="G44">
            <v>6</v>
          </cell>
          <cell r="H44">
            <v>4</v>
          </cell>
          <cell r="I44">
            <v>3</v>
          </cell>
          <cell r="J44">
            <v>7</v>
          </cell>
          <cell r="K44">
            <v>5</v>
          </cell>
          <cell r="L44">
            <v>3</v>
          </cell>
          <cell r="M44">
            <v>4</v>
          </cell>
          <cell r="N44">
            <v>4</v>
          </cell>
          <cell r="P44">
            <v>5</v>
          </cell>
          <cell r="Q44">
            <v>6</v>
          </cell>
          <cell r="R44">
            <v>5</v>
          </cell>
          <cell r="S44">
            <v>4</v>
          </cell>
          <cell r="T44">
            <v>3</v>
          </cell>
          <cell r="U44">
            <v>4</v>
          </cell>
          <cell r="V44">
            <v>3</v>
          </cell>
          <cell r="W44">
            <v>3</v>
          </cell>
          <cell r="X44">
            <v>6</v>
          </cell>
          <cell r="AD44" t="str">
            <v>Y</v>
          </cell>
          <cell r="AE44" t="str">
            <v>Y</v>
          </cell>
        </row>
        <row r="45">
          <cell r="F45">
            <v>5</v>
          </cell>
          <cell r="G45">
            <v>5</v>
          </cell>
          <cell r="H45">
            <v>5</v>
          </cell>
          <cell r="I45">
            <v>3</v>
          </cell>
          <cell r="J45">
            <v>6</v>
          </cell>
          <cell r="K45">
            <v>4</v>
          </cell>
          <cell r="L45">
            <v>3</v>
          </cell>
          <cell r="M45">
            <v>4</v>
          </cell>
          <cell r="N45">
            <v>4</v>
          </cell>
          <cell r="P45">
            <v>4</v>
          </cell>
          <cell r="Q45">
            <v>4</v>
          </cell>
          <cell r="R45">
            <v>4</v>
          </cell>
          <cell r="S45">
            <v>4</v>
          </cell>
          <cell r="T45">
            <v>5</v>
          </cell>
          <cell r="U45">
            <v>5</v>
          </cell>
          <cell r="V45">
            <v>4</v>
          </cell>
          <cell r="W45">
            <v>3</v>
          </cell>
          <cell r="X45">
            <v>5</v>
          </cell>
          <cell r="AD45" t="str">
            <v>Y</v>
          </cell>
          <cell r="AE45" t="str">
            <v>Y</v>
          </cell>
        </row>
        <row r="46">
          <cell r="F46">
            <v>6</v>
          </cell>
          <cell r="G46">
            <v>5</v>
          </cell>
          <cell r="H46">
            <v>4</v>
          </cell>
          <cell r="I46">
            <v>2</v>
          </cell>
          <cell r="J46">
            <v>6</v>
          </cell>
          <cell r="K46">
            <v>4</v>
          </cell>
          <cell r="L46">
            <v>4</v>
          </cell>
          <cell r="M46">
            <v>3</v>
          </cell>
          <cell r="N46">
            <v>4</v>
          </cell>
          <cell r="P46">
            <v>5</v>
          </cell>
          <cell r="Q46">
            <v>4</v>
          </cell>
          <cell r="R46">
            <v>5</v>
          </cell>
          <cell r="S46">
            <v>5</v>
          </cell>
          <cell r="T46">
            <v>4</v>
          </cell>
          <cell r="U46">
            <v>6</v>
          </cell>
          <cell r="V46">
            <v>5</v>
          </cell>
          <cell r="W46">
            <v>3</v>
          </cell>
          <cell r="X46">
            <v>5</v>
          </cell>
          <cell r="AD46" t="str">
            <v>Y</v>
          </cell>
          <cell r="AE46" t="str">
            <v>Y</v>
          </cell>
        </row>
        <row r="47">
          <cell r="F47">
            <v>6</v>
          </cell>
          <cell r="G47">
            <v>7</v>
          </cell>
          <cell r="H47">
            <v>4</v>
          </cell>
          <cell r="I47">
            <v>4</v>
          </cell>
          <cell r="J47">
            <v>5</v>
          </cell>
          <cell r="K47">
            <v>5</v>
          </cell>
          <cell r="L47">
            <v>3</v>
          </cell>
          <cell r="M47">
            <v>3</v>
          </cell>
          <cell r="N47">
            <v>4</v>
          </cell>
          <cell r="P47">
            <v>4</v>
          </cell>
          <cell r="Q47">
            <v>5</v>
          </cell>
          <cell r="R47">
            <v>6</v>
          </cell>
          <cell r="S47">
            <v>5</v>
          </cell>
          <cell r="T47">
            <v>4</v>
          </cell>
          <cell r="U47">
            <v>4</v>
          </cell>
          <cell r="V47">
            <v>4</v>
          </cell>
          <cell r="W47">
            <v>4</v>
          </cell>
          <cell r="X47">
            <v>7</v>
          </cell>
          <cell r="AD47" t="str">
            <v>Y</v>
          </cell>
          <cell r="AE47" t="str">
            <v>Y</v>
          </cell>
        </row>
        <row r="48">
          <cell r="F48">
            <v>4</v>
          </cell>
          <cell r="G48">
            <v>4</v>
          </cell>
          <cell r="H48">
            <v>3</v>
          </cell>
          <cell r="I48">
            <v>3</v>
          </cell>
          <cell r="J48">
            <v>5</v>
          </cell>
          <cell r="K48">
            <v>5</v>
          </cell>
          <cell r="L48">
            <v>4</v>
          </cell>
          <cell r="M48">
            <v>3</v>
          </cell>
          <cell r="N48">
            <v>4</v>
          </cell>
          <cell r="P48">
            <v>4</v>
          </cell>
          <cell r="Q48">
            <v>4</v>
          </cell>
          <cell r="R48">
            <v>6</v>
          </cell>
          <cell r="S48">
            <v>4</v>
          </cell>
          <cell r="T48">
            <v>3</v>
          </cell>
          <cell r="U48">
            <v>4</v>
          </cell>
          <cell r="V48">
            <v>4</v>
          </cell>
          <cell r="W48">
            <v>3</v>
          </cell>
          <cell r="X48">
            <v>5</v>
          </cell>
          <cell r="AD48" t="str">
            <v>Y</v>
          </cell>
          <cell r="AE48" t="str">
            <v>Y</v>
          </cell>
        </row>
        <row r="49">
          <cell r="F49">
            <v>4</v>
          </cell>
          <cell r="G49">
            <v>5</v>
          </cell>
          <cell r="H49">
            <v>4</v>
          </cell>
          <cell r="I49">
            <v>5</v>
          </cell>
          <cell r="J49">
            <v>5</v>
          </cell>
          <cell r="K49">
            <v>4</v>
          </cell>
          <cell r="L49">
            <v>5</v>
          </cell>
          <cell r="M49">
            <v>4</v>
          </cell>
          <cell r="N49">
            <v>3</v>
          </cell>
          <cell r="P49">
            <v>7</v>
          </cell>
          <cell r="Q49">
            <v>4</v>
          </cell>
          <cell r="R49">
            <v>5</v>
          </cell>
          <cell r="S49">
            <v>3</v>
          </cell>
          <cell r="T49">
            <v>3</v>
          </cell>
          <cell r="U49">
            <v>4</v>
          </cell>
          <cell r="V49">
            <v>5</v>
          </cell>
          <cell r="W49">
            <v>4</v>
          </cell>
          <cell r="X49">
            <v>6</v>
          </cell>
          <cell r="AD49" t="str">
            <v>Y</v>
          </cell>
          <cell r="AE49" t="str">
            <v>Y</v>
          </cell>
        </row>
        <row r="50">
          <cell r="F50">
            <v>0</v>
          </cell>
          <cell r="G50">
            <v>0</v>
          </cell>
          <cell r="H50">
            <v>0</v>
          </cell>
          <cell r="I50">
            <v>0</v>
          </cell>
          <cell r="J50">
            <v>0</v>
          </cell>
          <cell r="K50">
            <v>0</v>
          </cell>
          <cell r="L50">
            <v>0</v>
          </cell>
          <cell r="M50">
            <v>0</v>
          </cell>
          <cell r="N50">
            <v>0</v>
          </cell>
          <cell r="P50">
            <v>0</v>
          </cell>
          <cell r="Q50">
            <v>0</v>
          </cell>
          <cell r="R50">
            <v>0</v>
          </cell>
          <cell r="S50">
            <v>0</v>
          </cell>
          <cell r="T50">
            <v>0</v>
          </cell>
          <cell r="U50">
            <v>0</v>
          </cell>
          <cell r="V50">
            <v>0</v>
          </cell>
          <cell r="W50">
            <v>0</v>
          </cell>
          <cell r="X50">
            <v>0</v>
          </cell>
          <cell r="AD50" t="str">
            <v/>
          </cell>
          <cell r="AE50" t="str">
            <v/>
          </cell>
        </row>
        <row r="51">
          <cell r="F51">
            <v>0</v>
          </cell>
          <cell r="G51">
            <v>0</v>
          </cell>
          <cell r="H51">
            <v>0</v>
          </cell>
          <cell r="I51">
            <v>0</v>
          </cell>
          <cell r="J51">
            <v>0</v>
          </cell>
          <cell r="K51">
            <v>0</v>
          </cell>
          <cell r="L51">
            <v>0</v>
          </cell>
          <cell r="M51">
            <v>0</v>
          </cell>
          <cell r="N51">
            <v>0</v>
          </cell>
          <cell r="P51">
            <v>0</v>
          </cell>
          <cell r="Q51">
            <v>0</v>
          </cell>
          <cell r="R51">
            <v>0</v>
          </cell>
          <cell r="S51">
            <v>0</v>
          </cell>
          <cell r="T51">
            <v>0</v>
          </cell>
          <cell r="U51">
            <v>0</v>
          </cell>
          <cell r="V51">
            <v>0</v>
          </cell>
          <cell r="W51">
            <v>0</v>
          </cell>
          <cell r="X51">
            <v>0</v>
          </cell>
          <cell r="AD51" t="str">
            <v/>
          </cell>
          <cell r="AE51" t="str">
            <v/>
          </cell>
        </row>
        <row r="52">
          <cell r="F52">
            <v>4</v>
          </cell>
          <cell r="G52">
            <v>5</v>
          </cell>
          <cell r="H52">
            <v>5</v>
          </cell>
          <cell r="I52">
            <v>3</v>
          </cell>
          <cell r="J52">
            <v>4</v>
          </cell>
          <cell r="K52">
            <v>4</v>
          </cell>
          <cell r="L52">
            <v>5</v>
          </cell>
          <cell r="M52">
            <v>3</v>
          </cell>
          <cell r="N52">
            <v>4</v>
          </cell>
          <cell r="P52">
            <v>4</v>
          </cell>
          <cell r="Q52">
            <v>4</v>
          </cell>
          <cell r="R52">
            <v>4</v>
          </cell>
          <cell r="S52">
            <v>3</v>
          </cell>
          <cell r="T52">
            <v>3</v>
          </cell>
          <cell r="U52">
            <v>4</v>
          </cell>
          <cell r="V52">
            <v>4</v>
          </cell>
          <cell r="W52">
            <v>3</v>
          </cell>
          <cell r="X52">
            <v>4</v>
          </cell>
          <cell r="AD52" t="str">
            <v>Y</v>
          </cell>
          <cell r="AE52" t="str">
            <v>Y</v>
          </cell>
        </row>
        <row r="53">
          <cell r="F53">
            <v>4</v>
          </cell>
          <cell r="G53">
            <v>5</v>
          </cell>
          <cell r="H53">
            <v>5</v>
          </cell>
          <cell r="I53">
            <v>4</v>
          </cell>
          <cell r="J53">
            <v>6</v>
          </cell>
          <cell r="K53">
            <v>4</v>
          </cell>
          <cell r="L53">
            <v>4</v>
          </cell>
          <cell r="M53">
            <v>4</v>
          </cell>
          <cell r="N53">
            <v>4</v>
          </cell>
          <cell r="P53">
            <v>6</v>
          </cell>
          <cell r="Q53">
            <v>4</v>
          </cell>
          <cell r="R53">
            <v>5</v>
          </cell>
          <cell r="S53">
            <v>4</v>
          </cell>
          <cell r="T53">
            <v>3</v>
          </cell>
          <cell r="U53">
            <v>5</v>
          </cell>
          <cell r="V53">
            <v>4</v>
          </cell>
          <cell r="W53">
            <v>3</v>
          </cell>
          <cell r="X53">
            <v>4</v>
          </cell>
          <cell r="AD53" t="str">
            <v>Y</v>
          </cell>
          <cell r="AE53" t="str">
            <v>Y</v>
          </cell>
        </row>
        <row r="54">
          <cell r="F54">
            <v>4</v>
          </cell>
          <cell r="G54">
            <v>6</v>
          </cell>
          <cell r="H54">
            <v>5</v>
          </cell>
          <cell r="I54">
            <v>3</v>
          </cell>
          <cell r="J54">
            <v>6</v>
          </cell>
          <cell r="K54">
            <v>4</v>
          </cell>
          <cell r="L54">
            <v>4</v>
          </cell>
          <cell r="M54">
            <v>4</v>
          </cell>
          <cell r="N54">
            <v>4</v>
          </cell>
          <cell r="P54">
            <v>5</v>
          </cell>
          <cell r="Q54">
            <v>6</v>
          </cell>
          <cell r="R54">
            <v>6</v>
          </cell>
          <cell r="S54">
            <v>4</v>
          </cell>
          <cell r="T54">
            <v>6</v>
          </cell>
          <cell r="U54">
            <v>6</v>
          </cell>
          <cell r="V54">
            <v>3</v>
          </cell>
          <cell r="W54">
            <v>4</v>
          </cell>
          <cell r="X54">
            <v>6</v>
          </cell>
          <cell r="AD54" t="str">
            <v>Y</v>
          </cell>
          <cell r="AE54" t="str">
            <v>Y</v>
          </cell>
        </row>
        <row r="55">
          <cell r="F55">
            <v>4</v>
          </cell>
          <cell r="G55">
            <v>5</v>
          </cell>
          <cell r="H55">
            <v>4</v>
          </cell>
          <cell r="I55">
            <v>3</v>
          </cell>
          <cell r="J55">
            <v>5</v>
          </cell>
          <cell r="K55">
            <v>4</v>
          </cell>
          <cell r="L55">
            <v>4</v>
          </cell>
          <cell r="M55">
            <v>3</v>
          </cell>
          <cell r="N55">
            <v>6</v>
          </cell>
          <cell r="P55">
            <v>5</v>
          </cell>
          <cell r="Q55">
            <v>4</v>
          </cell>
          <cell r="R55">
            <v>4</v>
          </cell>
          <cell r="S55">
            <v>4</v>
          </cell>
          <cell r="T55">
            <v>2</v>
          </cell>
          <cell r="U55">
            <v>5</v>
          </cell>
          <cell r="V55">
            <v>3</v>
          </cell>
          <cell r="W55">
            <v>3</v>
          </cell>
          <cell r="X55">
            <v>5</v>
          </cell>
          <cell r="AD55" t="str">
            <v>Y</v>
          </cell>
          <cell r="AE55" t="str">
            <v>Y</v>
          </cell>
        </row>
        <row r="56">
          <cell r="F56">
            <v>5</v>
          </cell>
          <cell r="G56">
            <v>6</v>
          </cell>
          <cell r="H56">
            <v>5</v>
          </cell>
          <cell r="I56">
            <v>4</v>
          </cell>
          <cell r="J56">
            <v>5</v>
          </cell>
          <cell r="K56">
            <v>5</v>
          </cell>
          <cell r="L56">
            <v>5</v>
          </cell>
          <cell r="M56">
            <v>3</v>
          </cell>
          <cell r="N56">
            <v>4</v>
          </cell>
          <cell r="P56">
            <v>5</v>
          </cell>
          <cell r="Q56">
            <v>4</v>
          </cell>
          <cell r="R56">
            <v>5</v>
          </cell>
          <cell r="S56">
            <v>5</v>
          </cell>
          <cell r="T56">
            <v>4</v>
          </cell>
          <cell r="U56">
            <v>5</v>
          </cell>
          <cell r="V56">
            <v>5</v>
          </cell>
          <cell r="W56">
            <v>5</v>
          </cell>
          <cell r="X56">
            <v>5</v>
          </cell>
          <cell r="AD56" t="str">
            <v>Y</v>
          </cell>
          <cell r="AE56" t="str">
            <v>Y</v>
          </cell>
        </row>
        <row r="57">
          <cell r="F57">
            <v>4</v>
          </cell>
          <cell r="G57">
            <v>5</v>
          </cell>
          <cell r="H57">
            <v>4</v>
          </cell>
          <cell r="I57">
            <v>4</v>
          </cell>
          <cell r="J57">
            <v>4</v>
          </cell>
          <cell r="K57">
            <v>4</v>
          </cell>
          <cell r="L57">
            <v>4</v>
          </cell>
          <cell r="M57">
            <v>3</v>
          </cell>
          <cell r="N57">
            <v>3</v>
          </cell>
          <cell r="P57">
            <v>5</v>
          </cell>
          <cell r="Q57">
            <v>4</v>
          </cell>
          <cell r="R57">
            <v>5</v>
          </cell>
          <cell r="S57">
            <v>4</v>
          </cell>
          <cell r="T57">
            <v>4</v>
          </cell>
          <cell r="U57">
            <v>4</v>
          </cell>
          <cell r="V57">
            <v>5</v>
          </cell>
          <cell r="W57">
            <v>3</v>
          </cell>
          <cell r="X57">
            <v>3</v>
          </cell>
          <cell r="AD57" t="str">
            <v>Y</v>
          </cell>
          <cell r="AE57" t="str">
            <v>Y</v>
          </cell>
        </row>
        <row r="58">
          <cell r="F58">
            <v>4</v>
          </cell>
          <cell r="G58">
            <v>4</v>
          </cell>
          <cell r="H58">
            <v>4</v>
          </cell>
          <cell r="I58">
            <v>4</v>
          </cell>
          <cell r="J58">
            <v>5</v>
          </cell>
          <cell r="K58">
            <v>5</v>
          </cell>
          <cell r="L58">
            <v>5</v>
          </cell>
          <cell r="M58">
            <v>4</v>
          </cell>
          <cell r="N58">
            <v>4</v>
          </cell>
          <cell r="P58">
            <v>4</v>
          </cell>
          <cell r="Q58">
            <v>5</v>
          </cell>
          <cell r="R58">
            <v>6</v>
          </cell>
          <cell r="S58">
            <v>5</v>
          </cell>
          <cell r="T58">
            <v>4</v>
          </cell>
          <cell r="U58">
            <v>5</v>
          </cell>
          <cell r="V58">
            <v>5</v>
          </cell>
          <cell r="W58">
            <v>3</v>
          </cell>
          <cell r="X58">
            <v>4</v>
          </cell>
          <cell r="AD58" t="str">
            <v>Y</v>
          </cell>
          <cell r="AE58" t="str">
            <v>Y</v>
          </cell>
        </row>
        <row r="59">
          <cell r="F59">
            <v>4</v>
          </cell>
          <cell r="G59">
            <v>5</v>
          </cell>
          <cell r="H59">
            <v>6</v>
          </cell>
          <cell r="I59">
            <v>4</v>
          </cell>
          <cell r="J59">
            <v>5</v>
          </cell>
          <cell r="K59">
            <v>4</v>
          </cell>
          <cell r="L59">
            <v>4</v>
          </cell>
          <cell r="M59">
            <v>3</v>
          </cell>
          <cell r="N59">
            <v>4</v>
          </cell>
          <cell r="P59">
            <v>4</v>
          </cell>
          <cell r="Q59">
            <v>4</v>
          </cell>
          <cell r="R59">
            <v>6</v>
          </cell>
          <cell r="S59">
            <v>4</v>
          </cell>
          <cell r="T59">
            <v>4</v>
          </cell>
          <cell r="U59">
            <v>5</v>
          </cell>
          <cell r="V59">
            <v>5</v>
          </cell>
          <cell r="W59">
            <v>4</v>
          </cell>
          <cell r="X59">
            <v>5</v>
          </cell>
          <cell r="AD59" t="str">
            <v>Y</v>
          </cell>
          <cell r="AE59" t="str">
            <v>Y</v>
          </cell>
        </row>
        <row r="60">
          <cell r="F60">
            <v>4</v>
          </cell>
          <cell r="G60">
            <v>6</v>
          </cell>
          <cell r="H60">
            <v>5</v>
          </cell>
          <cell r="I60">
            <v>3</v>
          </cell>
          <cell r="J60">
            <v>6</v>
          </cell>
          <cell r="K60">
            <v>5</v>
          </cell>
          <cell r="L60">
            <v>5</v>
          </cell>
          <cell r="M60">
            <v>4</v>
          </cell>
          <cell r="N60">
            <v>4</v>
          </cell>
          <cell r="P60">
            <v>4</v>
          </cell>
          <cell r="Q60">
            <v>4</v>
          </cell>
          <cell r="R60">
            <v>5</v>
          </cell>
          <cell r="S60">
            <v>6</v>
          </cell>
          <cell r="T60">
            <v>5</v>
          </cell>
          <cell r="U60">
            <v>4</v>
          </cell>
          <cell r="V60">
            <v>4</v>
          </cell>
          <cell r="W60">
            <v>5</v>
          </cell>
          <cell r="X60">
            <v>6</v>
          </cell>
          <cell r="AD60" t="str">
            <v>Y</v>
          </cell>
          <cell r="AE60" t="str">
            <v>Y</v>
          </cell>
        </row>
        <row r="61">
          <cell r="F61">
            <v>0</v>
          </cell>
          <cell r="G61">
            <v>0</v>
          </cell>
          <cell r="H61">
            <v>0</v>
          </cell>
          <cell r="I61">
            <v>0</v>
          </cell>
          <cell r="J61">
            <v>0</v>
          </cell>
          <cell r="K61">
            <v>0</v>
          </cell>
          <cell r="L61">
            <v>0</v>
          </cell>
          <cell r="M61">
            <v>0</v>
          </cell>
          <cell r="N61">
            <v>0</v>
          </cell>
          <cell r="P61">
            <v>0</v>
          </cell>
          <cell r="Q61">
            <v>0</v>
          </cell>
          <cell r="R61">
            <v>0</v>
          </cell>
          <cell r="S61">
            <v>0</v>
          </cell>
          <cell r="T61">
            <v>0</v>
          </cell>
          <cell r="U61">
            <v>0</v>
          </cell>
          <cell r="V61">
            <v>0</v>
          </cell>
          <cell r="W61">
            <v>0</v>
          </cell>
          <cell r="X61">
            <v>0</v>
          </cell>
          <cell r="AD61" t="str">
            <v/>
          </cell>
          <cell r="AE61" t="str">
            <v/>
          </cell>
        </row>
        <row r="62">
          <cell r="F62">
            <v>0</v>
          </cell>
          <cell r="G62">
            <v>0</v>
          </cell>
          <cell r="H62">
            <v>0</v>
          </cell>
          <cell r="I62">
            <v>0</v>
          </cell>
          <cell r="J62">
            <v>0</v>
          </cell>
          <cell r="K62">
            <v>0</v>
          </cell>
          <cell r="L62">
            <v>0</v>
          </cell>
          <cell r="M62">
            <v>0</v>
          </cell>
          <cell r="N62">
            <v>0</v>
          </cell>
          <cell r="P62">
            <v>0</v>
          </cell>
          <cell r="Q62">
            <v>0</v>
          </cell>
          <cell r="R62">
            <v>0</v>
          </cell>
          <cell r="S62">
            <v>0</v>
          </cell>
          <cell r="T62">
            <v>0</v>
          </cell>
          <cell r="U62">
            <v>0</v>
          </cell>
          <cell r="V62">
            <v>0</v>
          </cell>
          <cell r="W62">
            <v>0</v>
          </cell>
          <cell r="X62">
            <v>0</v>
          </cell>
          <cell r="AD62" t="str">
            <v/>
          </cell>
          <cell r="AE62" t="str">
            <v/>
          </cell>
        </row>
        <row r="63">
          <cell r="F63">
            <v>0</v>
          </cell>
          <cell r="G63">
            <v>0</v>
          </cell>
          <cell r="H63">
            <v>0</v>
          </cell>
          <cell r="I63">
            <v>0</v>
          </cell>
          <cell r="J63">
            <v>0</v>
          </cell>
          <cell r="K63">
            <v>0</v>
          </cell>
          <cell r="L63">
            <v>0</v>
          </cell>
          <cell r="M63">
            <v>0</v>
          </cell>
          <cell r="N63">
            <v>0</v>
          </cell>
          <cell r="P63">
            <v>0</v>
          </cell>
          <cell r="Q63">
            <v>0</v>
          </cell>
          <cell r="R63">
            <v>0</v>
          </cell>
          <cell r="S63">
            <v>0</v>
          </cell>
          <cell r="T63">
            <v>0</v>
          </cell>
          <cell r="U63">
            <v>0</v>
          </cell>
          <cell r="V63">
            <v>0</v>
          </cell>
          <cell r="W63">
            <v>0</v>
          </cell>
          <cell r="X63">
            <v>0</v>
          </cell>
          <cell r="AD63" t="str">
            <v/>
          </cell>
          <cell r="AE63" t="str">
            <v/>
          </cell>
        </row>
        <row r="64">
          <cell r="F64">
            <v>0</v>
          </cell>
          <cell r="G64">
            <v>0</v>
          </cell>
          <cell r="H64">
            <v>0</v>
          </cell>
          <cell r="I64">
            <v>0</v>
          </cell>
          <cell r="J64">
            <v>0</v>
          </cell>
          <cell r="K64">
            <v>0</v>
          </cell>
          <cell r="L64">
            <v>0</v>
          </cell>
          <cell r="M64">
            <v>0</v>
          </cell>
          <cell r="N64">
            <v>0</v>
          </cell>
          <cell r="P64">
            <v>0</v>
          </cell>
          <cell r="Q64">
            <v>0</v>
          </cell>
          <cell r="R64">
            <v>0</v>
          </cell>
          <cell r="S64">
            <v>0</v>
          </cell>
          <cell r="T64">
            <v>0</v>
          </cell>
          <cell r="U64">
            <v>0</v>
          </cell>
          <cell r="V64">
            <v>0</v>
          </cell>
          <cell r="W64">
            <v>0</v>
          </cell>
          <cell r="X64">
            <v>0</v>
          </cell>
          <cell r="AD64" t="str">
            <v/>
          </cell>
          <cell r="AE64" t="str">
            <v/>
          </cell>
        </row>
        <row r="65">
          <cell r="F65">
            <v>0</v>
          </cell>
          <cell r="G65">
            <v>0</v>
          </cell>
          <cell r="H65">
            <v>0</v>
          </cell>
          <cell r="I65">
            <v>0</v>
          </cell>
          <cell r="J65">
            <v>0</v>
          </cell>
          <cell r="K65">
            <v>0</v>
          </cell>
          <cell r="L65">
            <v>0</v>
          </cell>
          <cell r="M65">
            <v>0</v>
          </cell>
          <cell r="N65">
            <v>0</v>
          </cell>
          <cell r="P65">
            <v>0</v>
          </cell>
          <cell r="Q65">
            <v>0</v>
          </cell>
          <cell r="R65">
            <v>0</v>
          </cell>
          <cell r="S65">
            <v>0</v>
          </cell>
          <cell r="T65">
            <v>0</v>
          </cell>
          <cell r="U65">
            <v>0</v>
          </cell>
          <cell r="V65">
            <v>0</v>
          </cell>
          <cell r="W65">
            <v>0</v>
          </cell>
          <cell r="X65">
            <v>0</v>
          </cell>
          <cell r="AD65" t="str">
            <v/>
          </cell>
          <cell r="AE65" t="str">
            <v/>
          </cell>
        </row>
        <row r="66">
          <cell r="F66">
            <v>0</v>
          </cell>
          <cell r="G66">
            <v>0</v>
          </cell>
          <cell r="H66">
            <v>0</v>
          </cell>
          <cell r="I66">
            <v>0</v>
          </cell>
          <cell r="J66">
            <v>0</v>
          </cell>
          <cell r="K66">
            <v>0</v>
          </cell>
          <cell r="L66">
            <v>0</v>
          </cell>
          <cell r="M66">
            <v>0</v>
          </cell>
          <cell r="N66">
            <v>0</v>
          </cell>
          <cell r="P66">
            <v>0</v>
          </cell>
          <cell r="Q66">
            <v>0</v>
          </cell>
          <cell r="R66">
            <v>0</v>
          </cell>
          <cell r="S66">
            <v>0</v>
          </cell>
          <cell r="T66">
            <v>0</v>
          </cell>
          <cell r="U66">
            <v>0</v>
          </cell>
          <cell r="V66">
            <v>0</v>
          </cell>
          <cell r="W66">
            <v>0</v>
          </cell>
          <cell r="X66">
            <v>0</v>
          </cell>
          <cell r="AD66" t="str">
            <v/>
          </cell>
          <cell r="AE66" t="str">
            <v/>
          </cell>
        </row>
        <row r="67">
          <cell r="F67">
            <v>0</v>
          </cell>
          <cell r="G67">
            <v>0</v>
          </cell>
          <cell r="H67">
            <v>0</v>
          </cell>
          <cell r="I67">
            <v>0</v>
          </cell>
          <cell r="J67">
            <v>0</v>
          </cell>
          <cell r="K67">
            <v>0</v>
          </cell>
          <cell r="L67">
            <v>0</v>
          </cell>
          <cell r="M67">
            <v>0</v>
          </cell>
          <cell r="N67">
            <v>0</v>
          </cell>
          <cell r="P67">
            <v>0</v>
          </cell>
          <cell r="Q67">
            <v>0</v>
          </cell>
          <cell r="R67">
            <v>0</v>
          </cell>
          <cell r="S67">
            <v>0</v>
          </cell>
          <cell r="T67">
            <v>0</v>
          </cell>
          <cell r="U67">
            <v>0</v>
          </cell>
          <cell r="V67">
            <v>0</v>
          </cell>
          <cell r="W67">
            <v>0</v>
          </cell>
          <cell r="X67">
            <v>0</v>
          </cell>
          <cell r="AD67" t="str">
            <v/>
          </cell>
          <cell r="AE67" t="str">
            <v/>
          </cell>
        </row>
        <row r="68">
          <cell r="F68">
            <v>0</v>
          </cell>
          <cell r="G68">
            <v>0</v>
          </cell>
          <cell r="H68">
            <v>0</v>
          </cell>
          <cell r="I68">
            <v>0</v>
          </cell>
          <cell r="J68">
            <v>0</v>
          </cell>
          <cell r="K68">
            <v>0</v>
          </cell>
          <cell r="L68">
            <v>0</v>
          </cell>
          <cell r="M68">
            <v>0</v>
          </cell>
          <cell r="N68">
            <v>0</v>
          </cell>
          <cell r="P68">
            <v>0</v>
          </cell>
          <cell r="Q68">
            <v>0</v>
          </cell>
          <cell r="R68">
            <v>0</v>
          </cell>
          <cell r="S68">
            <v>0</v>
          </cell>
          <cell r="T68">
            <v>0</v>
          </cell>
          <cell r="U68">
            <v>0</v>
          </cell>
          <cell r="V68">
            <v>0</v>
          </cell>
          <cell r="W68">
            <v>0</v>
          </cell>
          <cell r="X68">
            <v>0</v>
          </cell>
          <cell r="AD68" t="str">
            <v/>
          </cell>
          <cell r="AE68" t="str">
            <v/>
          </cell>
        </row>
        <row r="69">
          <cell r="F69">
            <v>0</v>
          </cell>
          <cell r="G69">
            <v>0</v>
          </cell>
          <cell r="H69">
            <v>0</v>
          </cell>
          <cell r="I69">
            <v>0</v>
          </cell>
          <cell r="J69">
            <v>0</v>
          </cell>
          <cell r="K69">
            <v>0</v>
          </cell>
          <cell r="L69">
            <v>0</v>
          </cell>
          <cell r="M69">
            <v>0</v>
          </cell>
          <cell r="N69">
            <v>0</v>
          </cell>
          <cell r="P69">
            <v>0</v>
          </cell>
          <cell r="Q69">
            <v>0</v>
          </cell>
          <cell r="R69">
            <v>0</v>
          </cell>
          <cell r="S69">
            <v>0</v>
          </cell>
          <cell r="T69">
            <v>0</v>
          </cell>
          <cell r="U69">
            <v>0</v>
          </cell>
          <cell r="V69">
            <v>0</v>
          </cell>
          <cell r="W69">
            <v>0</v>
          </cell>
          <cell r="X69">
            <v>0</v>
          </cell>
          <cell r="AD69" t="str">
            <v/>
          </cell>
          <cell r="AE69" t="str">
            <v/>
          </cell>
        </row>
        <row r="70">
          <cell r="F70">
            <v>0</v>
          </cell>
          <cell r="G70">
            <v>0</v>
          </cell>
          <cell r="H70">
            <v>0</v>
          </cell>
          <cell r="I70">
            <v>0</v>
          </cell>
          <cell r="J70">
            <v>0</v>
          </cell>
          <cell r="K70">
            <v>0</v>
          </cell>
          <cell r="L70">
            <v>0</v>
          </cell>
          <cell r="M70">
            <v>0</v>
          </cell>
          <cell r="N70">
            <v>0</v>
          </cell>
          <cell r="P70">
            <v>0</v>
          </cell>
          <cell r="Q70">
            <v>0</v>
          </cell>
          <cell r="R70">
            <v>0</v>
          </cell>
          <cell r="S70">
            <v>0</v>
          </cell>
          <cell r="T70">
            <v>0</v>
          </cell>
          <cell r="U70">
            <v>0</v>
          </cell>
          <cell r="V70">
            <v>0</v>
          </cell>
          <cell r="W70">
            <v>0</v>
          </cell>
          <cell r="X70">
            <v>0</v>
          </cell>
          <cell r="AD70" t="str">
            <v/>
          </cell>
          <cell r="AE70" t="str">
            <v/>
          </cell>
        </row>
        <row r="71">
          <cell r="F71">
            <v>0</v>
          </cell>
          <cell r="G71">
            <v>0</v>
          </cell>
          <cell r="H71">
            <v>0</v>
          </cell>
          <cell r="I71">
            <v>0</v>
          </cell>
          <cell r="J71">
            <v>0</v>
          </cell>
          <cell r="K71">
            <v>0</v>
          </cell>
          <cell r="L71">
            <v>0</v>
          </cell>
          <cell r="M71">
            <v>0</v>
          </cell>
          <cell r="N71">
            <v>0</v>
          </cell>
          <cell r="P71">
            <v>0</v>
          </cell>
          <cell r="Q71">
            <v>0</v>
          </cell>
          <cell r="R71">
            <v>0</v>
          </cell>
          <cell r="S71">
            <v>0</v>
          </cell>
          <cell r="T71">
            <v>0</v>
          </cell>
          <cell r="U71">
            <v>0</v>
          </cell>
          <cell r="V71">
            <v>0</v>
          </cell>
          <cell r="W71">
            <v>0</v>
          </cell>
          <cell r="X71">
            <v>0</v>
          </cell>
          <cell r="AD71" t="str">
            <v/>
          </cell>
          <cell r="AE71" t="str">
            <v/>
          </cell>
        </row>
        <row r="72">
          <cell r="F72">
            <v>0</v>
          </cell>
          <cell r="G72">
            <v>0</v>
          </cell>
          <cell r="H72">
            <v>0</v>
          </cell>
          <cell r="I72">
            <v>0</v>
          </cell>
          <cell r="J72">
            <v>0</v>
          </cell>
          <cell r="K72">
            <v>0</v>
          </cell>
          <cell r="L72">
            <v>0</v>
          </cell>
          <cell r="M72">
            <v>0</v>
          </cell>
          <cell r="N72">
            <v>0</v>
          </cell>
          <cell r="P72">
            <v>0</v>
          </cell>
          <cell r="Q72">
            <v>0</v>
          </cell>
          <cell r="R72">
            <v>0</v>
          </cell>
          <cell r="S72">
            <v>0</v>
          </cell>
          <cell r="T72">
            <v>0</v>
          </cell>
          <cell r="U72">
            <v>0</v>
          </cell>
          <cell r="V72">
            <v>0</v>
          </cell>
          <cell r="W72">
            <v>0</v>
          </cell>
          <cell r="X72">
            <v>0</v>
          </cell>
          <cell r="AD72" t="str">
            <v/>
          </cell>
          <cell r="AE72" t="str">
            <v/>
          </cell>
        </row>
        <row r="73">
          <cell r="F73">
            <v>0</v>
          </cell>
          <cell r="G73">
            <v>0</v>
          </cell>
          <cell r="H73">
            <v>0</v>
          </cell>
          <cell r="I73">
            <v>0</v>
          </cell>
          <cell r="J73">
            <v>0</v>
          </cell>
          <cell r="K73">
            <v>0</v>
          </cell>
          <cell r="L73">
            <v>0</v>
          </cell>
          <cell r="M73">
            <v>0</v>
          </cell>
          <cell r="N73">
            <v>0</v>
          </cell>
          <cell r="P73">
            <v>0</v>
          </cell>
          <cell r="Q73">
            <v>0</v>
          </cell>
          <cell r="R73">
            <v>0</v>
          </cell>
          <cell r="S73">
            <v>0</v>
          </cell>
          <cell r="T73">
            <v>0</v>
          </cell>
          <cell r="U73">
            <v>0</v>
          </cell>
          <cell r="V73">
            <v>0</v>
          </cell>
          <cell r="W73">
            <v>0</v>
          </cell>
          <cell r="X73">
            <v>0</v>
          </cell>
          <cell r="AD73" t="str">
            <v/>
          </cell>
          <cell r="AE73" t="str">
            <v/>
          </cell>
        </row>
        <row r="74">
          <cell r="F74">
            <v>0</v>
          </cell>
          <cell r="G74">
            <v>0</v>
          </cell>
          <cell r="H74">
            <v>0</v>
          </cell>
          <cell r="I74">
            <v>0</v>
          </cell>
          <cell r="J74">
            <v>0</v>
          </cell>
          <cell r="K74">
            <v>0</v>
          </cell>
          <cell r="L74">
            <v>0</v>
          </cell>
          <cell r="M74">
            <v>0</v>
          </cell>
          <cell r="N74">
            <v>0</v>
          </cell>
          <cell r="P74">
            <v>0</v>
          </cell>
          <cell r="Q74">
            <v>0</v>
          </cell>
          <cell r="R74">
            <v>0</v>
          </cell>
          <cell r="S74">
            <v>0</v>
          </cell>
          <cell r="T74">
            <v>0</v>
          </cell>
          <cell r="U74">
            <v>0</v>
          </cell>
          <cell r="V74">
            <v>0</v>
          </cell>
          <cell r="W74">
            <v>0</v>
          </cell>
          <cell r="X74">
            <v>0</v>
          </cell>
          <cell r="AD74" t="str">
            <v/>
          </cell>
          <cell r="AE74" t="str">
            <v/>
          </cell>
        </row>
        <row r="75">
          <cell r="F75">
            <v>0</v>
          </cell>
          <cell r="G75">
            <v>0</v>
          </cell>
          <cell r="H75">
            <v>0</v>
          </cell>
          <cell r="I75">
            <v>0</v>
          </cell>
          <cell r="J75">
            <v>0</v>
          </cell>
          <cell r="K75">
            <v>0</v>
          </cell>
          <cell r="L75">
            <v>0</v>
          </cell>
          <cell r="M75">
            <v>0</v>
          </cell>
          <cell r="N75">
            <v>0</v>
          </cell>
          <cell r="P75">
            <v>0</v>
          </cell>
          <cell r="Q75">
            <v>0</v>
          </cell>
          <cell r="R75">
            <v>0</v>
          </cell>
          <cell r="S75">
            <v>0</v>
          </cell>
          <cell r="T75">
            <v>0</v>
          </cell>
          <cell r="U75">
            <v>0</v>
          </cell>
          <cell r="V75">
            <v>0</v>
          </cell>
          <cell r="W75">
            <v>0</v>
          </cell>
          <cell r="X75">
            <v>0</v>
          </cell>
          <cell r="AD75" t="str">
            <v/>
          </cell>
          <cell r="AE75" t="str">
            <v/>
          </cell>
        </row>
        <row r="76">
          <cell r="F76">
            <v>0</v>
          </cell>
          <cell r="G76">
            <v>0</v>
          </cell>
          <cell r="H76">
            <v>0</v>
          </cell>
          <cell r="I76">
            <v>0</v>
          </cell>
          <cell r="J76">
            <v>0</v>
          </cell>
          <cell r="K76">
            <v>0</v>
          </cell>
          <cell r="L76">
            <v>0</v>
          </cell>
          <cell r="M76">
            <v>0</v>
          </cell>
          <cell r="N76">
            <v>0</v>
          </cell>
          <cell r="P76">
            <v>0</v>
          </cell>
          <cell r="Q76">
            <v>0</v>
          </cell>
          <cell r="R76">
            <v>0</v>
          </cell>
          <cell r="S76">
            <v>0</v>
          </cell>
          <cell r="T76">
            <v>0</v>
          </cell>
          <cell r="U76">
            <v>0</v>
          </cell>
          <cell r="V76">
            <v>0</v>
          </cell>
          <cell r="W76">
            <v>0</v>
          </cell>
          <cell r="X76">
            <v>0</v>
          </cell>
          <cell r="AD76" t="str">
            <v/>
          </cell>
          <cell r="AE76" t="str">
            <v/>
          </cell>
        </row>
        <row r="77">
          <cell r="F77">
            <v>0</v>
          </cell>
          <cell r="G77">
            <v>0</v>
          </cell>
          <cell r="H77">
            <v>0</v>
          </cell>
          <cell r="I77">
            <v>0</v>
          </cell>
          <cell r="J77">
            <v>0</v>
          </cell>
          <cell r="K77">
            <v>0</v>
          </cell>
          <cell r="L77">
            <v>0</v>
          </cell>
          <cell r="M77">
            <v>0</v>
          </cell>
          <cell r="N77">
            <v>0</v>
          </cell>
          <cell r="P77">
            <v>0</v>
          </cell>
          <cell r="Q77">
            <v>0</v>
          </cell>
          <cell r="R77">
            <v>0</v>
          </cell>
          <cell r="S77">
            <v>0</v>
          </cell>
          <cell r="T77">
            <v>0</v>
          </cell>
          <cell r="U77">
            <v>0</v>
          </cell>
          <cell r="V77">
            <v>0</v>
          </cell>
          <cell r="W77">
            <v>0</v>
          </cell>
          <cell r="X77">
            <v>0</v>
          </cell>
          <cell r="AD77" t="str">
            <v/>
          </cell>
          <cell r="AE77" t="str">
            <v/>
          </cell>
        </row>
        <row r="78">
          <cell r="F78">
            <v>0</v>
          </cell>
          <cell r="G78">
            <v>0</v>
          </cell>
          <cell r="H78">
            <v>0</v>
          </cell>
          <cell r="I78">
            <v>0</v>
          </cell>
          <cell r="J78">
            <v>0</v>
          </cell>
          <cell r="K78">
            <v>0</v>
          </cell>
          <cell r="L78">
            <v>0</v>
          </cell>
          <cell r="M78">
            <v>0</v>
          </cell>
          <cell r="N78">
            <v>0</v>
          </cell>
          <cell r="P78">
            <v>0</v>
          </cell>
          <cell r="Q78">
            <v>0</v>
          </cell>
          <cell r="R78">
            <v>0</v>
          </cell>
          <cell r="S78">
            <v>0</v>
          </cell>
          <cell r="T78">
            <v>0</v>
          </cell>
          <cell r="U78">
            <v>0</v>
          </cell>
          <cell r="V78">
            <v>0</v>
          </cell>
          <cell r="W78">
            <v>0</v>
          </cell>
          <cell r="X78">
            <v>0</v>
          </cell>
          <cell r="AD78" t="str">
            <v/>
          </cell>
          <cell r="AE78" t="str">
            <v/>
          </cell>
        </row>
        <row r="79">
          <cell r="F79">
            <v>0</v>
          </cell>
          <cell r="G79">
            <v>0</v>
          </cell>
          <cell r="H79">
            <v>0</v>
          </cell>
          <cell r="I79">
            <v>0</v>
          </cell>
          <cell r="J79">
            <v>0</v>
          </cell>
          <cell r="K79">
            <v>0</v>
          </cell>
          <cell r="L79">
            <v>0</v>
          </cell>
          <cell r="M79">
            <v>0</v>
          </cell>
          <cell r="N79">
            <v>0</v>
          </cell>
          <cell r="P79">
            <v>0</v>
          </cell>
          <cell r="Q79">
            <v>0</v>
          </cell>
          <cell r="R79">
            <v>0</v>
          </cell>
          <cell r="S79">
            <v>0</v>
          </cell>
          <cell r="T79">
            <v>0</v>
          </cell>
          <cell r="U79">
            <v>0</v>
          </cell>
          <cell r="V79">
            <v>0</v>
          </cell>
          <cell r="W79">
            <v>0</v>
          </cell>
          <cell r="X79">
            <v>0</v>
          </cell>
          <cell r="AD79" t="str">
            <v/>
          </cell>
          <cell r="AE79" t="str">
            <v/>
          </cell>
        </row>
        <row r="80">
          <cell r="F80">
            <v>0</v>
          </cell>
          <cell r="G80">
            <v>0</v>
          </cell>
          <cell r="H80">
            <v>0</v>
          </cell>
          <cell r="I80">
            <v>0</v>
          </cell>
          <cell r="J80">
            <v>0</v>
          </cell>
          <cell r="K80">
            <v>0</v>
          </cell>
          <cell r="L80">
            <v>0</v>
          </cell>
          <cell r="M80">
            <v>0</v>
          </cell>
          <cell r="N80">
            <v>0</v>
          </cell>
          <cell r="P80">
            <v>0</v>
          </cell>
          <cell r="Q80">
            <v>0</v>
          </cell>
          <cell r="R80">
            <v>0</v>
          </cell>
          <cell r="S80">
            <v>0</v>
          </cell>
          <cell r="T80">
            <v>0</v>
          </cell>
          <cell r="U80">
            <v>0</v>
          </cell>
          <cell r="V80">
            <v>0</v>
          </cell>
          <cell r="W80">
            <v>0</v>
          </cell>
          <cell r="X80">
            <v>0</v>
          </cell>
          <cell r="AD80" t="str">
            <v/>
          </cell>
          <cell r="AE80" t="str">
            <v/>
          </cell>
        </row>
        <row r="81">
          <cell r="F81">
            <v>0</v>
          </cell>
          <cell r="G81">
            <v>0</v>
          </cell>
          <cell r="H81">
            <v>0</v>
          </cell>
          <cell r="I81">
            <v>0</v>
          </cell>
          <cell r="J81">
            <v>0</v>
          </cell>
          <cell r="K81">
            <v>0</v>
          </cell>
          <cell r="L81">
            <v>0</v>
          </cell>
          <cell r="M81">
            <v>0</v>
          </cell>
          <cell r="N81">
            <v>0</v>
          </cell>
          <cell r="P81">
            <v>0</v>
          </cell>
          <cell r="Q81">
            <v>0</v>
          </cell>
          <cell r="R81">
            <v>0</v>
          </cell>
          <cell r="S81">
            <v>0</v>
          </cell>
          <cell r="T81">
            <v>0</v>
          </cell>
          <cell r="U81">
            <v>0</v>
          </cell>
          <cell r="V81">
            <v>0</v>
          </cell>
          <cell r="W81">
            <v>0</v>
          </cell>
          <cell r="X81">
            <v>0</v>
          </cell>
          <cell r="AD81" t="str">
            <v/>
          </cell>
          <cell r="AE81" t="str">
            <v/>
          </cell>
        </row>
        <row r="82">
          <cell r="F82">
            <v>0</v>
          </cell>
          <cell r="G82">
            <v>0</v>
          </cell>
          <cell r="H82">
            <v>0</v>
          </cell>
          <cell r="I82">
            <v>0</v>
          </cell>
          <cell r="J82">
            <v>0</v>
          </cell>
          <cell r="K82">
            <v>0</v>
          </cell>
          <cell r="L82">
            <v>0</v>
          </cell>
          <cell r="M82">
            <v>0</v>
          </cell>
          <cell r="N82">
            <v>0</v>
          </cell>
          <cell r="P82">
            <v>0</v>
          </cell>
          <cell r="Q82">
            <v>0</v>
          </cell>
          <cell r="R82">
            <v>0</v>
          </cell>
          <cell r="S82">
            <v>0</v>
          </cell>
          <cell r="T82">
            <v>0</v>
          </cell>
          <cell r="U82">
            <v>0</v>
          </cell>
          <cell r="V82">
            <v>0</v>
          </cell>
          <cell r="W82">
            <v>0</v>
          </cell>
          <cell r="X82">
            <v>0</v>
          </cell>
          <cell r="AD82" t="str">
            <v/>
          </cell>
          <cell r="AE82" t="str">
            <v/>
          </cell>
        </row>
        <row r="83">
          <cell r="F83">
            <v>0</v>
          </cell>
          <cell r="G83">
            <v>0</v>
          </cell>
          <cell r="H83">
            <v>0</v>
          </cell>
          <cell r="I83">
            <v>0</v>
          </cell>
          <cell r="J83">
            <v>0</v>
          </cell>
          <cell r="K83">
            <v>0</v>
          </cell>
          <cell r="L83">
            <v>0</v>
          </cell>
          <cell r="M83">
            <v>0</v>
          </cell>
          <cell r="N83">
            <v>0</v>
          </cell>
          <cell r="P83">
            <v>0</v>
          </cell>
          <cell r="Q83">
            <v>0</v>
          </cell>
          <cell r="R83">
            <v>0</v>
          </cell>
          <cell r="S83">
            <v>0</v>
          </cell>
          <cell r="T83">
            <v>0</v>
          </cell>
          <cell r="U83">
            <v>0</v>
          </cell>
          <cell r="V83">
            <v>0</v>
          </cell>
          <cell r="W83">
            <v>0</v>
          </cell>
          <cell r="X83">
            <v>0</v>
          </cell>
          <cell r="AD83" t="str">
            <v/>
          </cell>
          <cell r="AE83" t="str">
            <v/>
          </cell>
        </row>
        <row r="84">
          <cell r="F84">
            <v>0</v>
          </cell>
          <cell r="G84">
            <v>0</v>
          </cell>
          <cell r="H84">
            <v>0</v>
          </cell>
          <cell r="I84">
            <v>0</v>
          </cell>
          <cell r="J84">
            <v>0</v>
          </cell>
          <cell r="K84">
            <v>0</v>
          </cell>
          <cell r="L84">
            <v>0</v>
          </cell>
          <cell r="M84">
            <v>0</v>
          </cell>
          <cell r="N84">
            <v>0</v>
          </cell>
          <cell r="P84">
            <v>0</v>
          </cell>
          <cell r="Q84">
            <v>0</v>
          </cell>
          <cell r="R84">
            <v>0</v>
          </cell>
          <cell r="S84">
            <v>0</v>
          </cell>
          <cell r="T84">
            <v>0</v>
          </cell>
          <cell r="U84">
            <v>0</v>
          </cell>
          <cell r="V84">
            <v>0</v>
          </cell>
          <cell r="W84">
            <v>0</v>
          </cell>
          <cell r="X84">
            <v>0</v>
          </cell>
          <cell r="AD84" t="str">
            <v/>
          </cell>
          <cell r="AE84" t="str">
            <v/>
          </cell>
        </row>
        <row r="85">
          <cell r="F85">
            <v>0</v>
          </cell>
          <cell r="G85">
            <v>0</v>
          </cell>
          <cell r="H85">
            <v>0</v>
          </cell>
          <cell r="I85">
            <v>0</v>
          </cell>
          <cell r="J85">
            <v>0</v>
          </cell>
          <cell r="K85">
            <v>0</v>
          </cell>
          <cell r="L85">
            <v>0</v>
          </cell>
          <cell r="M85">
            <v>0</v>
          </cell>
          <cell r="N85">
            <v>0</v>
          </cell>
          <cell r="P85">
            <v>0</v>
          </cell>
          <cell r="Q85">
            <v>0</v>
          </cell>
          <cell r="R85">
            <v>0</v>
          </cell>
          <cell r="S85">
            <v>0</v>
          </cell>
          <cell r="T85">
            <v>0</v>
          </cell>
          <cell r="U85">
            <v>0</v>
          </cell>
          <cell r="V85">
            <v>0</v>
          </cell>
          <cell r="W85">
            <v>0</v>
          </cell>
          <cell r="X85">
            <v>0</v>
          </cell>
          <cell r="AD85" t="str">
            <v/>
          </cell>
          <cell r="AE85" t="str">
            <v/>
          </cell>
        </row>
        <row r="86">
          <cell r="F86">
            <v>0</v>
          </cell>
          <cell r="G86">
            <v>0</v>
          </cell>
          <cell r="H86">
            <v>0</v>
          </cell>
          <cell r="I86">
            <v>0</v>
          </cell>
          <cell r="J86">
            <v>0</v>
          </cell>
          <cell r="K86">
            <v>0</v>
          </cell>
          <cell r="L86">
            <v>0</v>
          </cell>
          <cell r="M86">
            <v>0</v>
          </cell>
          <cell r="N86">
            <v>0</v>
          </cell>
          <cell r="P86">
            <v>0</v>
          </cell>
          <cell r="Q86">
            <v>0</v>
          </cell>
          <cell r="R86">
            <v>0</v>
          </cell>
          <cell r="S86">
            <v>0</v>
          </cell>
          <cell r="T86">
            <v>0</v>
          </cell>
          <cell r="U86">
            <v>0</v>
          </cell>
          <cell r="V86">
            <v>0</v>
          </cell>
          <cell r="W86">
            <v>0</v>
          </cell>
          <cell r="X86">
            <v>0</v>
          </cell>
          <cell r="AD86" t="str">
            <v/>
          </cell>
          <cell r="AE86" t="str">
            <v/>
          </cell>
        </row>
        <row r="87">
          <cell r="F87">
            <v>0</v>
          </cell>
          <cell r="G87">
            <v>0</v>
          </cell>
          <cell r="H87">
            <v>0</v>
          </cell>
          <cell r="I87">
            <v>0</v>
          </cell>
          <cell r="J87">
            <v>0</v>
          </cell>
          <cell r="K87">
            <v>0</v>
          </cell>
          <cell r="L87">
            <v>0</v>
          </cell>
          <cell r="M87">
            <v>0</v>
          </cell>
          <cell r="N87">
            <v>0</v>
          </cell>
          <cell r="P87">
            <v>0</v>
          </cell>
          <cell r="Q87">
            <v>0</v>
          </cell>
          <cell r="R87">
            <v>0</v>
          </cell>
          <cell r="S87">
            <v>0</v>
          </cell>
          <cell r="T87">
            <v>0</v>
          </cell>
          <cell r="U87">
            <v>0</v>
          </cell>
          <cell r="V87">
            <v>0</v>
          </cell>
          <cell r="W87">
            <v>0</v>
          </cell>
          <cell r="X87">
            <v>0</v>
          </cell>
          <cell r="AD87" t="str">
            <v/>
          </cell>
          <cell r="AE87" t="str">
            <v/>
          </cell>
        </row>
        <row r="88">
          <cell r="F88">
            <v>0</v>
          </cell>
          <cell r="G88">
            <v>0</v>
          </cell>
          <cell r="H88">
            <v>0</v>
          </cell>
          <cell r="I88">
            <v>0</v>
          </cell>
          <cell r="J88">
            <v>0</v>
          </cell>
          <cell r="K88">
            <v>0</v>
          </cell>
          <cell r="L88">
            <v>0</v>
          </cell>
          <cell r="M88">
            <v>0</v>
          </cell>
          <cell r="N88">
            <v>0</v>
          </cell>
          <cell r="P88">
            <v>0</v>
          </cell>
          <cell r="Q88">
            <v>0</v>
          </cell>
          <cell r="R88">
            <v>0</v>
          </cell>
          <cell r="S88">
            <v>0</v>
          </cell>
          <cell r="T88">
            <v>0</v>
          </cell>
          <cell r="U88">
            <v>0</v>
          </cell>
          <cell r="V88">
            <v>0</v>
          </cell>
          <cell r="W88">
            <v>0</v>
          </cell>
          <cell r="X88">
            <v>0</v>
          </cell>
          <cell r="AD88" t="str">
            <v/>
          </cell>
          <cell r="AE88" t="str">
            <v/>
          </cell>
        </row>
        <row r="89">
          <cell r="F89">
            <v>0</v>
          </cell>
          <cell r="G89">
            <v>0</v>
          </cell>
          <cell r="H89">
            <v>0</v>
          </cell>
          <cell r="I89">
            <v>0</v>
          </cell>
          <cell r="J89">
            <v>0</v>
          </cell>
          <cell r="K89">
            <v>0</v>
          </cell>
          <cell r="L89">
            <v>0</v>
          </cell>
          <cell r="M89">
            <v>0</v>
          </cell>
          <cell r="N89">
            <v>0</v>
          </cell>
          <cell r="P89">
            <v>0</v>
          </cell>
          <cell r="Q89">
            <v>0</v>
          </cell>
          <cell r="R89">
            <v>0</v>
          </cell>
          <cell r="S89">
            <v>0</v>
          </cell>
          <cell r="T89">
            <v>0</v>
          </cell>
          <cell r="U89">
            <v>0</v>
          </cell>
          <cell r="V89">
            <v>0</v>
          </cell>
          <cell r="W89">
            <v>0</v>
          </cell>
          <cell r="X89">
            <v>0</v>
          </cell>
          <cell r="AD89" t="str">
            <v/>
          </cell>
          <cell r="AE89" t="str">
            <v/>
          </cell>
        </row>
        <row r="90">
          <cell r="F90">
            <v>0</v>
          </cell>
          <cell r="G90">
            <v>0</v>
          </cell>
          <cell r="H90">
            <v>0</v>
          </cell>
          <cell r="I90">
            <v>0</v>
          </cell>
          <cell r="J90">
            <v>0</v>
          </cell>
          <cell r="K90">
            <v>0</v>
          </cell>
          <cell r="L90">
            <v>0</v>
          </cell>
          <cell r="M90">
            <v>0</v>
          </cell>
          <cell r="N90">
            <v>0</v>
          </cell>
          <cell r="P90">
            <v>0</v>
          </cell>
          <cell r="Q90">
            <v>0</v>
          </cell>
          <cell r="R90">
            <v>0</v>
          </cell>
          <cell r="S90">
            <v>0</v>
          </cell>
          <cell r="T90">
            <v>0</v>
          </cell>
          <cell r="U90">
            <v>0</v>
          </cell>
          <cell r="V90">
            <v>0</v>
          </cell>
          <cell r="W90">
            <v>0</v>
          </cell>
          <cell r="X90">
            <v>0</v>
          </cell>
          <cell r="AD90" t="str">
            <v/>
          </cell>
          <cell r="AE90" t="str">
            <v/>
          </cell>
        </row>
        <row r="91">
          <cell r="F91">
            <v>0</v>
          </cell>
          <cell r="G91">
            <v>0</v>
          </cell>
          <cell r="H91">
            <v>0</v>
          </cell>
          <cell r="I91">
            <v>0</v>
          </cell>
          <cell r="J91">
            <v>0</v>
          </cell>
          <cell r="K91">
            <v>0</v>
          </cell>
          <cell r="L91">
            <v>0</v>
          </cell>
          <cell r="M91">
            <v>0</v>
          </cell>
          <cell r="N91">
            <v>0</v>
          </cell>
          <cell r="P91">
            <v>0</v>
          </cell>
          <cell r="Q91">
            <v>0</v>
          </cell>
          <cell r="R91">
            <v>0</v>
          </cell>
          <cell r="S91">
            <v>0</v>
          </cell>
          <cell r="T91">
            <v>0</v>
          </cell>
          <cell r="U91">
            <v>0</v>
          </cell>
          <cell r="V91">
            <v>0</v>
          </cell>
          <cell r="W91">
            <v>0</v>
          </cell>
          <cell r="X91">
            <v>0</v>
          </cell>
          <cell r="AD91" t="str">
            <v/>
          </cell>
          <cell r="AE91" t="str">
            <v/>
          </cell>
        </row>
        <row r="92">
          <cell r="F92">
            <v>0</v>
          </cell>
          <cell r="G92">
            <v>0</v>
          </cell>
          <cell r="H92">
            <v>0</v>
          </cell>
          <cell r="I92">
            <v>0</v>
          </cell>
          <cell r="J92">
            <v>0</v>
          </cell>
          <cell r="K92">
            <v>0</v>
          </cell>
          <cell r="L92">
            <v>0</v>
          </cell>
          <cell r="M92">
            <v>0</v>
          </cell>
          <cell r="N92">
            <v>0</v>
          </cell>
          <cell r="P92">
            <v>0</v>
          </cell>
          <cell r="Q92">
            <v>0</v>
          </cell>
          <cell r="R92">
            <v>0</v>
          </cell>
          <cell r="S92">
            <v>0</v>
          </cell>
          <cell r="T92">
            <v>0</v>
          </cell>
          <cell r="U92">
            <v>0</v>
          </cell>
          <cell r="V92">
            <v>0</v>
          </cell>
          <cell r="W92">
            <v>0</v>
          </cell>
          <cell r="X92">
            <v>0</v>
          </cell>
          <cell r="AD92" t="str">
            <v/>
          </cell>
          <cell r="AE92" t="str">
            <v/>
          </cell>
        </row>
        <row r="93">
          <cell r="F93">
            <v>0</v>
          </cell>
          <cell r="G93">
            <v>0</v>
          </cell>
          <cell r="H93">
            <v>0</v>
          </cell>
          <cell r="I93">
            <v>0</v>
          </cell>
          <cell r="J93">
            <v>0</v>
          </cell>
          <cell r="K93">
            <v>0</v>
          </cell>
          <cell r="L93">
            <v>0</v>
          </cell>
          <cell r="M93">
            <v>0</v>
          </cell>
          <cell r="N93">
            <v>0</v>
          </cell>
          <cell r="P93">
            <v>0</v>
          </cell>
          <cell r="Q93">
            <v>0</v>
          </cell>
          <cell r="R93">
            <v>0</v>
          </cell>
          <cell r="S93">
            <v>0</v>
          </cell>
          <cell r="T93">
            <v>0</v>
          </cell>
          <cell r="U93">
            <v>0</v>
          </cell>
          <cell r="V93">
            <v>0</v>
          </cell>
          <cell r="W93">
            <v>0</v>
          </cell>
          <cell r="X93">
            <v>0</v>
          </cell>
          <cell r="AD93" t="str">
            <v/>
          </cell>
          <cell r="AE93" t="str">
            <v/>
          </cell>
        </row>
        <row r="94">
          <cell r="F94">
            <v>0</v>
          </cell>
          <cell r="G94">
            <v>0</v>
          </cell>
          <cell r="H94">
            <v>0</v>
          </cell>
          <cell r="I94">
            <v>0</v>
          </cell>
          <cell r="J94">
            <v>0</v>
          </cell>
          <cell r="K94">
            <v>0</v>
          </cell>
          <cell r="L94">
            <v>0</v>
          </cell>
          <cell r="M94">
            <v>0</v>
          </cell>
          <cell r="N94">
            <v>0</v>
          </cell>
          <cell r="P94">
            <v>0</v>
          </cell>
          <cell r="Q94">
            <v>0</v>
          </cell>
          <cell r="R94">
            <v>0</v>
          </cell>
          <cell r="S94">
            <v>0</v>
          </cell>
          <cell r="T94">
            <v>0</v>
          </cell>
          <cell r="U94">
            <v>0</v>
          </cell>
          <cell r="V94">
            <v>0</v>
          </cell>
          <cell r="W94">
            <v>0</v>
          </cell>
          <cell r="X94">
            <v>0</v>
          </cell>
          <cell r="AD94" t="str">
            <v/>
          </cell>
          <cell r="AE94" t="str">
            <v/>
          </cell>
        </row>
        <row r="95">
          <cell r="F95">
            <v>0</v>
          </cell>
          <cell r="G95">
            <v>0</v>
          </cell>
          <cell r="H95">
            <v>0</v>
          </cell>
          <cell r="I95">
            <v>0</v>
          </cell>
          <cell r="J95">
            <v>0</v>
          </cell>
          <cell r="K95">
            <v>0</v>
          </cell>
          <cell r="L95">
            <v>0</v>
          </cell>
          <cell r="M95">
            <v>0</v>
          </cell>
          <cell r="N95">
            <v>0</v>
          </cell>
          <cell r="P95">
            <v>0</v>
          </cell>
          <cell r="Q95">
            <v>0</v>
          </cell>
          <cell r="R95">
            <v>0</v>
          </cell>
          <cell r="S95">
            <v>0</v>
          </cell>
          <cell r="T95">
            <v>0</v>
          </cell>
          <cell r="U95">
            <v>0</v>
          </cell>
          <cell r="V95">
            <v>0</v>
          </cell>
          <cell r="W95">
            <v>0</v>
          </cell>
          <cell r="X95">
            <v>0</v>
          </cell>
          <cell r="AD95" t="str">
            <v/>
          </cell>
          <cell r="AE95" t="str">
            <v/>
          </cell>
        </row>
        <row r="96">
          <cell r="F96">
            <v>0</v>
          </cell>
          <cell r="G96">
            <v>0</v>
          </cell>
          <cell r="H96">
            <v>0</v>
          </cell>
          <cell r="I96">
            <v>0</v>
          </cell>
          <cell r="J96">
            <v>0</v>
          </cell>
          <cell r="K96">
            <v>0</v>
          </cell>
          <cell r="L96">
            <v>0</v>
          </cell>
          <cell r="M96">
            <v>0</v>
          </cell>
          <cell r="N96">
            <v>0</v>
          </cell>
          <cell r="P96">
            <v>0</v>
          </cell>
          <cell r="Q96">
            <v>0</v>
          </cell>
          <cell r="R96">
            <v>0</v>
          </cell>
          <cell r="S96">
            <v>0</v>
          </cell>
          <cell r="T96">
            <v>0</v>
          </cell>
          <cell r="U96">
            <v>0</v>
          </cell>
          <cell r="V96">
            <v>0</v>
          </cell>
          <cell r="W96">
            <v>0</v>
          </cell>
          <cell r="X96">
            <v>0</v>
          </cell>
          <cell r="AD96" t="str">
            <v/>
          </cell>
          <cell r="AE96" t="str">
            <v/>
          </cell>
        </row>
        <row r="97">
          <cell r="F97">
            <v>0</v>
          </cell>
          <cell r="G97">
            <v>0</v>
          </cell>
          <cell r="H97">
            <v>0</v>
          </cell>
          <cell r="I97">
            <v>0</v>
          </cell>
          <cell r="J97">
            <v>0</v>
          </cell>
          <cell r="K97">
            <v>0</v>
          </cell>
          <cell r="L97">
            <v>0</v>
          </cell>
          <cell r="M97">
            <v>0</v>
          </cell>
          <cell r="N97">
            <v>0</v>
          </cell>
          <cell r="P97">
            <v>0</v>
          </cell>
          <cell r="Q97">
            <v>0</v>
          </cell>
          <cell r="R97">
            <v>0</v>
          </cell>
          <cell r="S97">
            <v>0</v>
          </cell>
          <cell r="T97">
            <v>0</v>
          </cell>
          <cell r="U97">
            <v>0</v>
          </cell>
          <cell r="V97">
            <v>0</v>
          </cell>
          <cell r="W97">
            <v>0</v>
          </cell>
          <cell r="X97">
            <v>0</v>
          </cell>
          <cell r="AD97" t="str">
            <v/>
          </cell>
          <cell r="AE97" t="str">
            <v/>
          </cell>
        </row>
        <row r="98">
          <cell r="F98">
            <v>0</v>
          </cell>
          <cell r="G98">
            <v>0</v>
          </cell>
          <cell r="H98">
            <v>0</v>
          </cell>
          <cell r="I98">
            <v>0</v>
          </cell>
          <cell r="J98">
            <v>0</v>
          </cell>
          <cell r="K98">
            <v>0</v>
          </cell>
          <cell r="L98">
            <v>0</v>
          </cell>
          <cell r="M98">
            <v>0</v>
          </cell>
          <cell r="N98">
            <v>0</v>
          </cell>
          <cell r="P98">
            <v>0</v>
          </cell>
          <cell r="Q98">
            <v>0</v>
          </cell>
          <cell r="R98">
            <v>0</v>
          </cell>
          <cell r="S98">
            <v>0</v>
          </cell>
          <cell r="T98">
            <v>0</v>
          </cell>
          <cell r="U98">
            <v>0</v>
          </cell>
          <cell r="V98">
            <v>0</v>
          </cell>
          <cell r="W98">
            <v>0</v>
          </cell>
          <cell r="X98">
            <v>0</v>
          </cell>
          <cell r="AD98" t="str">
            <v/>
          </cell>
          <cell r="AE98" t="str">
            <v/>
          </cell>
        </row>
        <row r="99">
          <cell r="F99">
            <v>0</v>
          </cell>
          <cell r="G99">
            <v>0</v>
          </cell>
          <cell r="H99">
            <v>0</v>
          </cell>
          <cell r="I99">
            <v>0</v>
          </cell>
          <cell r="J99">
            <v>0</v>
          </cell>
          <cell r="K99">
            <v>0</v>
          </cell>
          <cell r="L99">
            <v>0</v>
          </cell>
          <cell r="M99">
            <v>0</v>
          </cell>
          <cell r="N99">
            <v>0</v>
          </cell>
          <cell r="P99">
            <v>0</v>
          </cell>
          <cell r="Q99">
            <v>0</v>
          </cell>
          <cell r="R99">
            <v>0</v>
          </cell>
          <cell r="S99">
            <v>0</v>
          </cell>
          <cell r="T99">
            <v>0</v>
          </cell>
          <cell r="U99">
            <v>0</v>
          </cell>
          <cell r="V99">
            <v>0</v>
          </cell>
          <cell r="W99">
            <v>0</v>
          </cell>
          <cell r="X99">
            <v>0</v>
          </cell>
          <cell r="AD99" t="str">
            <v/>
          </cell>
          <cell r="AE99" t="str">
            <v/>
          </cell>
        </row>
        <row r="100">
          <cell r="F100">
            <v>0</v>
          </cell>
          <cell r="G100">
            <v>0</v>
          </cell>
          <cell r="H100">
            <v>0</v>
          </cell>
          <cell r="I100">
            <v>0</v>
          </cell>
          <cell r="J100">
            <v>0</v>
          </cell>
          <cell r="K100">
            <v>0</v>
          </cell>
          <cell r="L100">
            <v>0</v>
          </cell>
          <cell r="M100">
            <v>0</v>
          </cell>
          <cell r="N100">
            <v>0</v>
          </cell>
          <cell r="P100">
            <v>0</v>
          </cell>
          <cell r="Q100">
            <v>0</v>
          </cell>
          <cell r="R100">
            <v>0</v>
          </cell>
          <cell r="S100">
            <v>0</v>
          </cell>
          <cell r="T100">
            <v>0</v>
          </cell>
          <cell r="U100">
            <v>0</v>
          </cell>
          <cell r="V100">
            <v>0</v>
          </cell>
          <cell r="W100">
            <v>0</v>
          </cell>
          <cell r="X100">
            <v>0</v>
          </cell>
          <cell r="AD100" t="str">
            <v/>
          </cell>
          <cell r="AE100" t="str">
            <v/>
          </cell>
        </row>
        <row r="101">
          <cell r="F101">
            <v>0</v>
          </cell>
          <cell r="G101">
            <v>0</v>
          </cell>
          <cell r="H101">
            <v>0</v>
          </cell>
          <cell r="I101">
            <v>0</v>
          </cell>
          <cell r="J101">
            <v>0</v>
          </cell>
          <cell r="K101">
            <v>0</v>
          </cell>
          <cell r="L101">
            <v>0</v>
          </cell>
          <cell r="M101">
            <v>0</v>
          </cell>
          <cell r="N101">
            <v>0</v>
          </cell>
          <cell r="P101">
            <v>0</v>
          </cell>
          <cell r="Q101">
            <v>0</v>
          </cell>
          <cell r="R101">
            <v>0</v>
          </cell>
          <cell r="S101">
            <v>0</v>
          </cell>
          <cell r="T101">
            <v>0</v>
          </cell>
          <cell r="U101">
            <v>0</v>
          </cell>
          <cell r="V101">
            <v>0</v>
          </cell>
          <cell r="W101">
            <v>0</v>
          </cell>
          <cell r="X101">
            <v>0</v>
          </cell>
          <cell r="AD101" t="str">
            <v/>
          </cell>
          <cell r="AE101" t="str">
            <v/>
          </cell>
        </row>
        <row r="102">
          <cell r="F102">
            <v>0</v>
          </cell>
          <cell r="G102">
            <v>0</v>
          </cell>
          <cell r="H102">
            <v>0</v>
          </cell>
          <cell r="I102">
            <v>0</v>
          </cell>
          <cell r="J102">
            <v>0</v>
          </cell>
          <cell r="K102">
            <v>0</v>
          </cell>
          <cell r="L102">
            <v>0</v>
          </cell>
          <cell r="M102">
            <v>0</v>
          </cell>
          <cell r="N102">
            <v>0</v>
          </cell>
          <cell r="P102">
            <v>0</v>
          </cell>
          <cell r="Q102">
            <v>0</v>
          </cell>
          <cell r="R102">
            <v>0</v>
          </cell>
          <cell r="S102">
            <v>0</v>
          </cell>
          <cell r="T102">
            <v>0</v>
          </cell>
          <cell r="U102">
            <v>0</v>
          </cell>
          <cell r="V102">
            <v>0</v>
          </cell>
          <cell r="W102">
            <v>0</v>
          </cell>
          <cell r="X102">
            <v>0</v>
          </cell>
          <cell r="AD102" t="str">
            <v/>
          </cell>
          <cell r="AE102" t="str">
            <v/>
          </cell>
        </row>
        <row r="103">
          <cell r="F103">
            <v>0</v>
          </cell>
          <cell r="G103">
            <v>0</v>
          </cell>
          <cell r="H103">
            <v>0</v>
          </cell>
          <cell r="I103">
            <v>0</v>
          </cell>
          <cell r="J103">
            <v>0</v>
          </cell>
          <cell r="K103">
            <v>0</v>
          </cell>
          <cell r="L103">
            <v>0</v>
          </cell>
          <cell r="M103">
            <v>0</v>
          </cell>
          <cell r="N103">
            <v>0</v>
          </cell>
          <cell r="P103">
            <v>0</v>
          </cell>
          <cell r="Q103">
            <v>0</v>
          </cell>
          <cell r="R103">
            <v>0</v>
          </cell>
          <cell r="S103">
            <v>0</v>
          </cell>
          <cell r="T103">
            <v>0</v>
          </cell>
          <cell r="U103">
            <v>0</v>
          </cell>
          <cell r="V103">
            <v>0</v>
          </cell>
          <cell r="W103">
            <v>0</v>
          </cell>
          <cell r="X103">
            <v>0</v>
          </cell>
          <cell r="AD103" t="str">
            <v/>
          </cell>
          <cell r="AE103" t="str">
            <v/>
          </cell>
        </row>
        <row r="104">
          <cell r="F104">
            <v>0</v>
          </cell>
          <cell r="G104">
            <v>0</v>
          </cell>
          <cell r="H104">
            <v>0</v>
          </cell>
          <cell r="I104">
            <v>0</v>
          </cell>
          <cell r="J104">
            <v>0</v>
          </cell>
          <cell r="K104">
            <v>0</v>
          </cell>
          <cell r="L104">
            <v>0</v>
          </cell>
          <cell r="M104">
            <v>0</v>
          </cell>
          <cell r="N104">
            <v>0</v>
          </cell>
          <cell r="P104">
            <v>0</v>
          </cell>
          <cell r="Q104">
            <v>0</v>
          </cell>
          <cell r="R104">
            <v>0</v>
          </cell>
          <cell r="S104">
            <v>0</v>
          </cell>
          <cell r="T104">
            <v>0</v>
          </cell>
          <cell r="U104">
            <v>0</v>
          </cell>
          <cell r="V104">
            <v>0</v>
          </cell>
          <cell r="W104">
            <v>0</v>
          </cell>
          <cell r="X104">
            <v>0</v>
          </cell>
          <cell r="AD104" t="str">
            <v/>
          </cell>
          <cell r="AE104" t="str">
            <v/>
          </cell>
        </row>
        <row r="105">
          <cell r="F105">
            <v>0</v>
          </cell>
          <cell r="G105">
            <v>0</v>
          </cell>
          <cell r="H105">
            <v>0</v>
          </cell>
          <cell r="I105">
            <v>0</v>
          </cell>
          <cell r="J105">
            <v>0</v>
          </cell>
          <cell r="K105">
            <v>0</v>
          </cell>
          <cell r="L105">
            <v>0</v>
          </cell>
          <cell r="M105">
            <v>0</v>
          </cell>
          <cell r="N105">
            <v>0</v>
          </cell>
          <cell r="P105">
            <v>0</v>
          </cell>
          <cell r="Q105">
            <v>0</v>
          </cell>
          <cell r="R105">
            <v>0</v>
          </cell>
          <cell r="S105">
            <v>0</v>
          </cell>
          <cell r="T105">
            <v>0</v>
          </cell>
          <cell r="U105">
            <v>0</v>
          </cell>
          <cell r="V105">
            <v>0</v>
          </cell>
          <cell r="W105">
            <v>0</v>
          </cell>
          <cell r="X105">
            <v>0</v>
          </cell>
          <cell r="AD105" t="str">
            <v/>
          </cell>
          <cell r="AE105" t="str">
            <v/>
          </cell>
        </row>
        <row r="106">
          <cell r="F106">
            <v>0</v>
          </cell>
          <cell r="G106">
            <v>0</v>
          </cell>
          <cell r="H106">
            <v>0</v>
          </cell>
          <cell r="I106">
            <v>0</v>
          </cell>
          <cell r="J106">
            <v>0</v>
          </cell>
          <cell r="K106">
            <v>0</v>
          </cell>
          <cell r="L106">
            <v>0</v>
          </cell>
          <cell r="M106">
            <v>0</v>
          </cell>
          <cell r="N106">
            <v>0</v>
          </cell>
          <cell r="P106">
            <v>0</v>
          </cell>
          <cell r="Q106">
            <v>0</v>
          </cell>
          <cell r="R106">
            <v>0</v>
          </cell>
          <cell r="S106">
            <v>0</v>
          </cell>
          <cell r="T106">
            <v>0</v>
          </cell>
          <cell r="U106">
            <v>0</v>
          </cell>
          <cell r="V106">
            <v>0</v>
          </cell>
          <cell r="W106">
            <v>0</v>
          </cell>
          <cell r="X106">
            <v>0</v>
          </cell>
          <cell r="AD106" t="str">
            <v/>
          </cell>
          <cell r="AE106" t="str">
            <v/>
          </cell>
        </row>
        <row r="107">
          <cell r="F107">
            <v>0</v>
          </cell>
          <cell r="G107">
            <v>0</v>
          </cell>
          <cell r="H107">
            <v>0</v>
          </cell>
          <cell r="I107">
            <v>0</v>
          </cell>
          <cell r="J107">
            <v>0</v>
          </cell>
          <cell r="K107">
            <v>0</v>
          </cell>
          <cell r="L107">
            <v>0</v>
          </cell>
          <cell r="M107">
            <v>0</v>
          </cell>
          <cell r="N107">
            <v>0</v>
          </cell>
          <cell r="P107">
            <v>0</v>
          </cell>
          <cell r="Q107">
            <v>0</v>
          </cell>
          <cell r="R107">
            <v>0</v>
          </cell>
          <cell r="S107">
            <v>0</v>
          </cell>
          <cell r="T107">
            <v>0</v>
          </cell>
          <cell r="U107">
            <v>0</v>
          </cell>
          <cell r="V107">
            <v>0</v>
          </cell>
          <cell r="W107">
            <v>0</v>
          </cell>
          <cell r="X107">
            <v>0</v>
          </cell>
          <cell r="AD107" t="str">
            <v/>
          </cell>
          <cell r="AE107" t="str">
            <v/>
          </cell>
        </row>
        <row r="108">
          <cell r="F108">
            <v>0</v>
          </cell>
          <cell r="G108">
            <v>0</v>
          </cell>
          <cell r="H108">
            <v>0</v>
          </cell>
          <cell r="I108">
            <v>0</v>
          </cell>
          <cell r="J108">
            <v>0</v>
          </cell>
          <cell r="K108">
            <v>0</v>
          </cell>
          <cell r="L108">
            <v>0</v>
          </cell>
          <cell r="M108">
            <v>0</v>
          </cell>
          <cell r="N108">
            <v>0</v>
          </cell>
          <cell r="P108">
            <v>0</v>
          </cell>
          <cell r="Q108">
            <v>0</v>
          </cell>
          <cell r="R108">
            <v>0</v>
          </cell>
          <cell r="S108">
            <v>0</v>
          </cell>
          <cell r="T108">
            <v>0</v>
          </cell>
          <cell r="U108">
            <v>0</v>
          </cell>
          <cell r="V108">
            <v>0</v>
          </cell>
          <cell r="W108">
            <v>0</v>
          </cell>
          <cell r="X108">
            <v>0</v>
          </cell>
          <cell r="AD108" t="str">
            <v/>
          </cell>
          <cell r="AE108" t="str">
            <v/>
          </cell>
        </row>
        <row r="109">
          <cell r="F109">
            <v>0</v>
          </cell>
          <cell r="G109">
            <v>0</v>
          </cell>
          <cell r="H109">
            <v>0</v>
          </cell>
          <cell r="I109">
            <v>0</v>
          </cell>
          <cell r="J109">
            <v>0</v>
          </cell>
          <cell r="K109">
            <v>0</v>
          </cell>
          <cell r="L109">
            <v>0</v>
          </cell>
          <cell r="M109">
            <v>0</v>
          </cell>
          <cell r="N109">
            <v>0</v>
          </cell>
          <cell r="P109">
            <v>0</v>
          </cell>
          <cell r="Q109">
            <v>0</v>
          </cell>
          <cell r="R109">
            <v>0</v>
          </cell>
          <cell r="S109">
            <v>0</v>
          </cell>
          <cell r="T109">
            <v>0</v>
          </cell>
          <cell r="U109">
            <v>0</v>
          </cell>
          <cell r="V109">
            <v>0</v>
          </cell>
          <cell r="W109">
            <v>0</v>
          </cell>
          <cell r="X109">
            <v>0</v>
          </cell>
          <cell r="AD109" t="str">
            <v/>
          </cell>
          <cell r="AE109" t="str">
            <v/>
          </cell>
        </row>
        <row r="110">
          <cell r="F110">
            <v>0</v>
          </cell>
          <cell r="G110">
            <v>0</v>
          </cell>
          <cell r="H110">
            <v>0</v>
          </cell>
          <cell r="I110">
            <v>0</v>
          </cell>
          <cell r="J110">
            <v>0</v>
          </cell>
          <cell r="K110">
            <v>0</v>
          </cell>
          <cell r="L110">
            <v>0</v>
          </cell>
          <cell r="M110">
            <v>0</v>
          </cell>
          <cell r="N110">
            <v>0</v>
          </cell>
          <cell r="P110">
            <v>0</v>
          </cell>
          <cell r="Q110">
            <v>0</v>
          </cell>
          <cell r="R110">
            <v>0</v>
          </cell>
          <cell r="S110">
            <v>0</v>
          </cell>
          <cell r="T110">
            <v>0</v>
          </cell>
          <cell r="U110">
            <v>0</v>
          </cell>
          <cell r="V110">
            <v>0</v>
          </cell>
          <cell r="W110">
            <v>0</v>
          </cell>
          <cell r="X110">
            <v>0</v>
          </cell>
          <cell r="AD110" t="str">
            <v/>
          </cell>
          <cell r="AE110" t="str">
            <v/>
          </cell>
        </row>
        <row r="111">
          <cell r="F111">
            <v>0</v>
          </cell>
          <cell r="G111">
            <v>0</v>
          </cell>
          <cell r="H111">
            <v>0</v>
          </cell>
          <cell r="I111">
            <v>0</v>
          </cell>
          <cell r="J111">
            <v>0</v>
          </cell>
          <cell r="K111">
            <v>0</v>
          </cell>
          <cell r="L111">
            <v>0</v>
          </cell>
          <cell r="M111">
            <v>0</v>
          </cell>
          <cell r="N111">
            <v>0</v>
          </cell>
          <cell r="P111">
            <v>0</v>
          </cell>
          <cell r="Q111">
            <v>0</v>
          </cell>
          <cell r="R111">
            <v>0</v>
          </cell>
          <cell r="S111">
            <v>0</v>
          </cell>
          <cell r="T111">
            <v>0</v>
          </cell>
          <cell r="U111">
            <v>0</v>
          </cell>
          <cell r="V111">
            <v>0</v>
          </cell>
          <cell r="W111">
            <v>0</v>
          </cell>
          <cell r="X111">
            <v>0</v>
          </cell>
          <cell r="AD111" t="str">
            <v/>
          </cell>
          <cell r="AE111" t="str">
            <v/>
          </cell>
        </row>
        <row r="112">
          <cell r="F112">
            <v>0</v>
          </cell>
          <cell r="G112">
            <v>0</v>
          </cell>
          <cell r="H112">
            <v>0</v>
          </cell>
          <cell r="I112">
            <v>0</v>
          </cell>
          <cell r="J112">
            <v>0</v>
          </cell>
          <cell r="K112">
            <v>0</v>
          </cell>
          <cell r="L112">
            <v>0</v>
          </cell>
          <cell r="M112">
            <v>0</v>
          </cell>
          <cell r="N112">
            <v>0</v>
          </cell>
          <cell r="P112">
            <v>0</v>
          </cell>
          <cell r="Q112">
            <v>0</v>
          </cell>
          <cell r="R112">
            <v>0</v>
          </cell>
          <cell r="S112">
            <v>0</v>
          </cell>
          <cell r="T112">
            <v>0</v>
          </cell>
          <cell r="U112">
            <v>0</v>
          </cell>
          <cell r="V112">
            <v>0</v>
          </cell>
          <cell r="W112">
            <v>0</v>
          </cell>
          <cell r="X112">
            <v>0</v>
          </cell>
          <cell r="AD112" t="str">
            <v/>
          </cell>
          <cell r="AE112" t="str">
            <v/>
          </cell>
        </row>
        <row r="113">
          <cell r="F113">
            <v>0</v>
          </cell>
          <cell r="G113">
            <v>0</v>
          </cell>
          <cell r="H113">
            <v>0</v>
          </cell>
          <cell r="I113">
            <v>0</v>
          </cell>
          <cell r="J113">
            <v>0</v>
          </cell>
          <cell r="K113">
            <v>0</v>
          </cell>
          <cell r="L113">
            <v>0</v>
          </cell>
          <cell r="M113">
            <v>0</v>
          </cell>
          <cell r="N113">
            <v>0</v>
          </cell>
          <cell r="P113">
            <v>0</v>
          </cell>
          <cell r="Q113">
            <v>0</v>
          </cell>
          <cell r="R113">
            <v>0</v>
          </cell>
          <cell r="S113">
            <v>0</v>
          </cell>
          <cell r="T113">
            <v>0</v>
          </cell>
          <cell r="U113">
            <v>0</v>
          </cell>
          <cell r="V113">
            <v>0</v>
          </cell>
          <cell r="W113">
            <v>0</v>
          </cell>
          <cell r="X113">
            <v>0</v>
          </cell>
          <cell r="AD113" t="str">
            <v/>
          </cell>
          <cell r="AE113" t="str">
            <v/>
          </cell>
        </row>
        <row r="114">
          <cell r="F114">
            <v>0</v>
          </cell>
          <cell r="G114">
            <v>0</v>
          </cell>
          <cell r="H114">
            <v>0</v>
          </cell>
          <cell r="I114">
            <v>0</v>
          </cell>
          <cell r="J114">
            <v>0</v>
          </cell>
          <cell r="K114">
            <v>0</v>
          </cell>
          <cell r="L114">
            <v>0</v>
          </cell>
          <cell r="M114">
            <v>0</v>
          </cell>
          <cell r="N114">
            <v>0</v>
          </cell>
          <cell r="P114">
            <v>0</v>
          </cell>
          <cell r="Q114">
            <v>0</v>
          </cell>
          <cell r="R114">
            <v>0</v>
          </cell>
          <cell r="S114">
            <v>0</v>
          </cell>
          <cell r="T114">
            <v>0</v>
          </cell>
          <cell r="U114">
            <v>0</v>
          </cell>
          <cell r="V114">
            <v>0</v>
          </cell>
          <cell r="W114">
            <v>0</v>
          </cell>
          <cell r="X114">
            <v>0</v>
          </cell>
          <cell r="AD114" t="str">
            <v/>
          </cell>
          <cell r="AE114" t="str">
            <v/>
          </cell>
        </row>
        <row r="115">
          <cell r="F115">
            <v>0</v>
          </cell>
          <cell r="G115">
            <v>0</v>
          </cell>
          <cell r="H115">
            <v>0</v>
          </cell>
          <cell r="I115">
            <v>0</v>
          </cell>
          <cell r="J115">
            <v>0</v>
          </cell>
          <cell r="K115">
            <v>0</v>
          </cell>
          <cell r="L115">
            <v>0</v>
          </cell>
          <cell r="M115">
            <v>0</v>
          </cell>
          <cell r="N115">
            <v>0</v>
          </cell>
          <cell r="P115">
            <v>0</v>
          </cell>
          <cell r="Q115">
            <v>0</v>
          </cell>
          <cell r="R115">
            <v>0</v>
          </cell>
          <cell r="S115">
            <v>0</v>
          </cell>
          <cell r="T115">
            <v>0</v>
          </cell>
          <cell r="U115">
            <v>0</v>
          </cell>
          <cell r="V115">
            <v>0</v>
          </cell>
          <cell r="W115">
            <v>0</v>
          </cell>
          <cell r="X115">
            <v>0</v>
          </cell>
          <cell r="AD115" t="str">
            <v/>
          </cell>
          <cell r="AE115" t="str">
            <v/>
          </cell>
        </row>
        <row r="116">
          <cell r="F116">
            <v>0</v>
          </cell>
          <cell r="G116">
            <v>0</v>
          </cell>
          <cell r="H116">
            <v>0</v>
          </cell>
          <cell r="I116">
            <v>0</v>
          </cell>
          <cell r="J116">
            <v>0</v>
          </cell>
          <cell r="K116">
            <v>0</v>
          </cell>
          <cell r="L116">
            <v>0</v>
          </cell>
          <cell r="M116">
            <v>0</v>
          </cell>
          <cell r="N116">
            <v>0</v>
          </cell>
          <cell r="P116">
            <v>0</v>
          </cell>
          <cell r="Q116">
            <v>0</v>
          </cell>
          <cell r="R116">
            <v>0</v>
          </cell>
          <cell r="S116">
            <v>0</v>
          </cell>
          <cell r="T116">
            <v>0</v>
          </cell>
          <cell r="U116">
            <v>0</v>
          </cell>
          <cell r="V116">
            <v>0</v>
          </cell>
          <cell r="W116">
            <v>0</v>
          </cell>
          <cell r="X116">
            <v>0</v>
          </cell>
          <cell r="AD116" t="str">
            <v/>
          </cell>
          <cell r="AE116" t="str">
            <v/>
          </cell>
        </row>
        <row r="117">
          <cell r="F117">
            <v>0</v>
          </cell>
          <cell r="G117">
            <v>0</v>
          </cell>
          <cell r="H117">
            <v>0</v>
          </cell>
          <cell r="I117">
            <v>0</v>
          </cell>
          <cell r="J117">
            <v>0</v>
          </cell>
          <cell r="K117">
            <v>0</v>
          </cell>
          <cell r="L117">
            <v>0</v>
          </cell>
          <cell r="M117">
            <v>0</v>
          </cell>
          <cell r="N117">
            <v>0</v>
          </cell>
          <cell r="P117">
            <v>0</v>
          </cell>
          <cell r="Q117">
            <v>0</v>
          </cell>
          <cell r="R117">
            <v>0</v>
          </cell>
          <cell r="S117">
            <v>0</v>
          </cell>
          <cell r="T117">
            <v>0</v>
          </cell>
          <cell r="U117">
            <v>0</v>
          </cell>
          <cell r="V117">
            <v>0</v>
          </cell>
          <cell r="W117">
            <v>0</v>
          </cell>
          <cell r="X117">
            <v>0</v>
          </cell>
          <cell r="AD117" t="str">
            <v/>
          </cell>
          <cell r="AE117" t="str">
            <v/>
          </cell>
        </row>
        <row r="118">
          <cell r="F118">
            <v>0</v>
          </cell>
          <cell r="G118">
            <v>0</v>
          </cell>
          <cell r="H118">
            <v>0</v>
          </cell>
          <cell r="I118">
            <v>0</v>
          </cell>
          <cell r="J118">
            <v>0</v>
          </cell>
          <cell r="K118">
            <v>0</v>
          </cell>
          <cell r="L118">
            <v>0</v>
          </cell>
          <cell r="M118">
            <v>0</v>
          </cell>
          <cell r="N118">
            <v>0</v>
          </cell>
          <cell r="P118">
            <v>0</v>
          </cell>
          <cell r="Q118">
            <v>0</v>
          </cell>
          <cell r="R118">
            <v>0</v>
          </cell>
          <cell r="S118">
            <v>0</v>
          </cell>
          <cell r="T118">
            <v>0</v>
          </cell>
          <cell r="U118">
            <v>0</v>
          </cell>
          <cell r="V118">
            <v>0</v>
          </cell>
          <cell r="W118">
            <v>0</v>
          </cell>
          <cell r="X118">
            <v>0</v>
          </cell>
          <cell r="AD118" t="str">
            <v/>
          </cell>
          <cell r="AE118" t="str">
            <v/>
          </cell>
        </row>
        <row r="119">
          <cell r="F119">
            <v>0</v>
          </cell>
          <cell r="G119">
            <v>0</v>
          </cell>
          <cell r="H119">
            <v>0</v>
          </cell>
          <cell r="I119">
            <v>0</v>
          </cell>
          <cell r="J119">
            <v>0</v>
          </cell>
          <cell r="K119">
            <v>0</v>
          </cell>
          <cell r="L119">
            <v>0</v>
          </cell>
          <cell r="M119">
            <v>0</v>
          </cell>
          <cell r="N119">
            <v>0</v>
          </cell>
          <cell r="P119">
            <v>0</v>
          </cell>
          <cell r="Q119">
            <v>0</v>
          </cell>
          <cell r="R119">
            <v>0</v>
          </cell>
          <cell r="S119">
            <v>0</v>
          </cell>
          <cell r="T119">
            <v>0</v>
          </cell>
          <cell r="U119">
            <v>0</v>
          </cell>
          <cell r="V119">
            <v>0</v>
          </cell>
          <cell r="W119">
            <v>0</v>
          </cell>
          <cell r="X119">
            <v>0</v>
          </cell>
          <cell r="AD119" t="str">
            <v/>
          </cell>
          <cell r="AE119" t="str">
            <v/>
          </cell>
        </row>
        <row r="120">
          <cell r="F120">
            <v>0</v>
          </cell>
          <cell r="G120">
            <v>0</v>
          </cell>
          <cell r="H120">
            <v>0</v>
          </cell>
          <cell r="I120">
            <v>0</v>
          </cell>
          <cell r="J120">
            <v>0</v>
          </cell>
          <cell r="K120">
            <v>0</v>
          </cell>
          <cell r="L120">
            <v>0</v>
          </cell>
          <cell r="M120">
            <v>0</v>
          </cell>
          <cell r="N120">
            <v>0</v>
          </cell>
          <cell r="P120">
            <v>0</v>
          </cell>
          <cell r="Q120">
            <v>0</v>
          </cell>
          <cell r="R120">
            <v>0</v>
          </cell>
          <cell r="S120">
            <v>0</v>
          </cell>
          <cell r="T120">
            <v>0</v>
          </cell>
          <cell r="U120">
            <v>0</v>
          </cell>
          <cell r="V120">
            <v>0</v>
          </cell>
          <cell r="W120">
            <v>0</v>
          </cell>
          <cell r="X120">
            <v>0</v>
          </cell>
          <cell r="AD120" t="str">
            <v/>
          </cell>
          <cell r="AE120" t="str">
            <v/>
          </cell>
        </row>
        <row r="121">
          <cell r="F121">
            <v>0</v>
          </cell>
          <cell r="G121">
            <v>0</v>
          </cell>
          <cell r="H121">
            <v>0</v>
          </cell>
          <cell r="I121">
            <v>0</v>
          </cell>
          <cell r="J121">
            <v>0</v>
          </cell>
          <cell r="K121">
            <v>0</v>
          </cell>
          <cell r="L121">
            <v>0</v>
          </cell>
          <cell r="M121">
            <v>0</v>
          </cell>
          <cell r="N121">
            <v>0</v>
          </cell>
          <cell r="P121">
            <v>0</v>
          </cell>
          <cell r="Q121">
            <v>0</v>
          </cell>
          <cell r="R121">
            <v>0</v>
          </cell>
          <cell r="S121">
            <v>0</v>
          </cell>
          <cell r="T121">
            <v>0</v>
          </cell>
          <cell r="U121">
            <v>0</v>
          </cell>
          <cell r="V121">
            <v>0</v>
          </cell>
          <cell r="W121">
            <v>0</v>
          </cell>
          <cell r="X121">
            <v>0</v>
          </cell>
          <cell r="AD121" t="str">
            <v/>
          </cell>
          <cell r="AE121" t="str">
            <v/>
          </cell>
        </row>
        <row r="122">
          <cell r="F122">
            <v>0</v>
          </cell>
          <cell r="G122">
            <v>0</v>
          </cell>
          <cell r="H122">
            <v>0</v>
          </cell>
          <cell r="I122">
            <v>0</v>
          </cell>
          <cell r="J122">
            <v>0</v>
          </cell>
          <cell r="K122">
            <v>0</v>
          </cell>
          <cell r="L122">
            <v>0</v>
          </cell>
          <cell r="M122">
            <v>0</v>
          </cell>
          <cell r="N122">
            <v>0</v>
          </cell>
          <cell r="P122">
            <v>0</v>
          </cell>
          <cell r="Q122">
            <v>0</v>
          </cell>
          <cell r="R122">
            <v>0</v>
          </cell>
          <cell r="S122">
            <v>0</v>
          </cell>
          <cell r="T122">
            <v>0</v>
          </cell>
          <cell r="U122">
            <v>0</v>
          </cell>
          <cell r="V122">
            <v>0</v>
          </cell>
          <cell r="W122">
            <v>0</v>
          </cell>
          <cell r="X122">
            <v>0</v>
          </cell>
          <cell r="AD122" t="str">
            <v/>
          </cell>
          <cell r="AE122" t="str">
            <v/>
          </cell>
        </row>
        <row r="123">
          <cell r="F123">
            <v>0</v>
          </cell>
          <cell r="G123">
            <v>0</v>
          </cell>
          <cell r="H123">
            <v>0</v>
          </cell>
          <cell r="I123">
            <v>0</v>
          </cell>
          <cell r="J123">
            <v>0</v>
          </cell>
          <cell r="K123">
            <v>0</v>
          </cell>
          <cell r="L123">
            <v>0</v>
          </cell>
          <cell r="M123">
            <v>0</v>
          </cell>
          <cell r="N123">
            <v>0</v>
          </cell>
          <cell r="P123">
            <v>0</v>
          </cell>
          <cell r="Q123">
            <v>0</v>
          </cell>
          <cell r="R123">
            <v>0</v>
          </cell>
          <cell r="S123">
            <v>0</v>
          </cell>
          <cell r="T123">
            <v>0</v>
          </cell>
          <cell r="U123">
            <v>0</v>
          </cell>
          <cell r="V123">
            <v>0</v>
          </cell>
          <cell r="W123">
            <v>0</v>
          </cell>
          <cell r="X123">
            <v>0</v>
          </cell>
          <cell r="AD123" t="str">
            <v/>
          </cell>
          <cell r="AE123" t="str">
            <v/>
          </cell>
        </row>
        <row r="124">
          <cell r="F124">
            <v>0</v>
          </cell>
          <cell r="G124">
            <v>0</v>
          </cell>
          <cell r="H124">
            <v>0</v>
          </cell>
          <cell r="I124">
            <v>0</v>
          </cell>
          <cell r="J124">
            <v>0</v>
          </cell>
          <cell r="K124">
            <v>0</v>
          </cell>
          <cell r="L124">
            <v>0</v>
          </cell>
          <cell r="M124">
            <v>0</v>
          </cell>
          <cell r="N124">
            <v>0</v>
          </cell>
          <cell r="P124">
            <v>0</v>
          </cell>
          <cell r="Q124">
            <v>0</v>
          </cell>
          <cell r="R124">
            <v>0</v>
          </cell>
          <cell r="S124">
            <v>0</v>
          </cell>
          <cell r="T124">
            <v>0</v>
          </cell>
          <cell r="U124">
            <v>0</v>
          </cell>
          <cell r="V124">
            <v>0</v>
          </cell>
          <cell r="W124">
            <v>0</v>
          </cell>
          <cell r="X124">
            <v>0</v>
          </cell>
          <cell r="AD124" t="str">
            <v/>
          </cell>
          <cell r="AE124" t="str">
            <v/>
          </cell>
        </row>
        <row r="125">
          <cell r="F125">
            <v>0</v>
          </cell>
          <cell r="G125">
            <v>0</v>
          </cell>
          <cell r="H125">
            <v>0</v>
          </cell>
          <cell r="I125">
            <v>0</v>
          </cell>
          <cell r="J125">
            <v>0</v>
          </cell>
          <cell r="K125">
            <v>0</v>
          </cell>
          <cell r="L125">
            <v>0</v>
          </cell>
          <cell r="M125">
            <v>0</v>
          </cell>
          <cell r="N125">
            <v>0</v>
          </cell>
          <cell r="P125">
            <v>0</v>
          </cell>
          <cell r="Q125">
            <v>0</v>
          </cell>
          <cell r="R125">
            <v>0</v>
          </cell>
          <cell r="S125">
            <v>0</v>
          </cell>
          <cell r="T125">
            <v>0</v>
          </cell>
          <cell r="U125">
            <v>0</v>
          </cell>
          <cell r="V125">
            <v>0</v>
          </cell>
          <cell r="W125">
            <v>0</v>
          </cell>
          <cell r="X125">
            <v>0</v>
          </cell>
          <cell r="AD125" t="str">
            <v/>
          </cell>
          <cell r="AE125" t="str">
            <v/>
          </cell>
        </row>
        <row r="126">
          <cell r="F126">
            <v>0</v>
          </cell>
          <cell r="G126">
            <v>0</v>
          </cell>
          <cell r="H126">
            <v>0</v>
          </cell>
          <cell r="I126">
            <v>0</v>
          </cell>
          <cell r="J126">
            <v>0</v>
          </cell>
          <cell r="K126">
            <v>0</v>
          </cell>
          <cell r="L126">
            <v>0</v>
          </cell>
          <cell r="M126">
            <v>0</v>
          </cell>
          <cell r="N126">
            <v>0</v>
          </cell>
          <cell r="P126">
            <v>0</v>
          </cell>
          <cell r="Q126">
            <v>0</v>
          </cell>
          <cell r="R126">
            <v>0</v>
          </cell>
          <cell r="S126">
            <v>0</v>
          </cell>
          <cell r="T126">
            <v>0</v>
          </cell>
          <cell r="U126">
            <v>0</v>
          </cell>
          <cell r="V126">
            <v>0</v>
          </cell>
          <cell r="W126">
            <v>0</v>
          </cell>
          <cell r="X126">
            <v>0</v>
          </cell>
          <cell r="AD126" t="str">
            <v/>
          </cell>
          <cell r="AE126" t="str">
            <v/>
          </cell>
        </row>
        <row r="127">
          <cell r="F127">
            <v>0</v>
          </cell>
          <cell r="G127">
            <v>0</v>
          </cell>
          <cell r="H127">
            <v>0</v>
          </cell>
          <cell r="I127">
            <v>0</v>
          </cell>
          <cell r="J127">
            <v>0</v>
          </cell>
          <cell r="K127">
            <v>0</v>
          </cell>
          <cell r="L127">
            <v>0</v>
          </cell>
          <cell r="M127">
            <v>0</v>
          </cell>
          <cell r="N127">
            <v>0</v>
          </cell>
          <cell r="P127">
            <v>0</v>
          </cell>
          <cell r="Q127">
            <v>0</v>
          </cell>
          <cell r="R127">
            <v>0</v>
          </cell>
          <cell r="S127">
            <v>0</v>
          </cell>
          <cell r="T127">
            <v>0</v>
          </cell>
          <cell r="U127">
            <v>0</v>
          </cell>
          <cell r="V127">
            <v>0</v>
          </cell>
          <cell r="W127">
            <v>0</v>
          </cell>
          <cell r="X127">
            <v>0</v>
          </cell>
          <cell r="AD127" t="str">
            <v/>
          </cell>
          <cell r="AE127" t="str">
            <v/>
          </cell>
        </row>
        <row r="128">
          <cell r="F128">
            <v>0</v>
          </cell>
          <cell r="G128">
            <v>0</v>
          </cell>
          <cell r="H128">
            <v>0</v>
          </cell>
          <cell r="I128">
            <v>0</v>
          </cell>
          <cell r="J128">
            <v>0</v>
          </cell>
          <cell r="K128">
            <v>0</v>
          </cell>
          <cell r="L128">
            <v>0</v>
          </cell>
          <cell r="M128">
            <v>0</v>
          </cell>
          <cell r="N128">
            <v>0</v>
          </cell>
          <cell r="P128">
            <v>0</v>
          </cell>
          <cell r="Q128">
            <v>0</v>
          </cell>
          <cell r="R128">
            <v>0</v>
          </cell>
          <cell r="S128">
            <v>0</v>
          </cell>
          <cell r="T128">
            <v>0</v>
          </cell>
          <cell r="U128">
            <v>0</v>
          </cell>
          <cell r="V128">
            <v>0</v>
          </cell>
          <cell r="W128">
            <v>0</v>
          </cell>
          <cell r="X128">
            <v>0</v>
          </cell>
          <cell r="AD128" t="str">
            <v/>
          </cell>
          <cell r="AE128" t="str">
            <v/>
          </cell>
        </row>
        <row r="129">
          <cell r="F129">
            <v>0</v>
          </cell>
          <cell r="G129">
            <v>0</v>
          </cell>
          <cell r="H129">
            <v>0</v>
          </cell>
          <cell r="I129">
            <v>0</v>
          </cell>
          <cell r="J129">
            <v>0</v>
          </cell>
          <cell r="K129">
            <v>0</v>
          </cell>
          <cell r="L129">
            <v>0</v>
          </cell>
          <cell r="M129">
            <v>0</v>
          </cell>
          <cell r="N129">
            <v>0</v>
          </cell>
          <cell r="P129">
            <v>0</v>
          </cell>
          <cell r="Q129">
            <v>0</v>
          </cell>
          <cell r="R129">
            <v>0</v>
          </cell>
          <cell r="S129">
            <v>0</v>
          </cell>
          <cell r="T129">
            <v>0</v>
          </cell>
          <cell r="U129">
            <v>0</v>
          </cell>
          <cell r="V129">
            <v>0</v>
          </cell>
          <cell r="W129">
            <v>0</v>
          </cell>
          <cell r="X129">
            <v>0</v>
          </cell>
          <cell r="AD129" t="str">
            <v/>
          </cell>
          <cell r="AE129" t="str">
            <v/>
          </cell>
        </row>
        <row r="130">
          <cell r="F130">
            <v>0</v>
          </cell>
          <cell r="G130">
            <v>0</v>
          </cell>
          <cell r="H130">
            <v>0</v>
          </cell>
          <cell r="I130">
            <v>0</v>
          </cell>
          <cell r="J130">
            <v>0</v>
          </cell>
          <cell r="K130">
            <v>0</v>
          </cell>
          <cell r="L130">
            <v>0</v>
          </cell>
          <cell r="M130">
            <v>0</v>
          </cell>
          <cell r="N130">
            <v>0</v>
          </cell>
          <cell r="P130">
            <v>0</v>
          </cell>
          <cell r="Q130">
            <v>0</v>
          </cell>
          <cell r="R130">
            <v>0</v>
          </cell>
          <cell r="S130">
            <v>0</v>
          </cell>
          <cell r="T130">
            <v>0</v>
          </cell>
          <cell r="U130">
            <v>0</v>
          </cell>
          <cell r="V130">
            <v>0</v>
          </cell>
          <cell r="W130">
            <v>0</v>
          </cell>
          <cell r="X130">
            <v>0</v>
          </cell>
          <cell r="AD130" t="str">
            <v/>
          </cell>
          <cell r="AE130" t="str">
            <v/>
          </cell>
        </row>
        <row r="131">
          <cell r="F131">
            <v>0</v>
          </cell>
          <cell r="G131">
            <v>0</v>
          </cell>
          <cell r="H131">
            <v>0</v>
          </cell>
          <cell r="I131">
            <v>0</v>
          </cell>
          <cell r="J131">
            <v>0</v>
          </cell>
          <cell r="K131">
            <v>0</v>
          </cell>
          <cell r="L131">
            <v>0</v>
          </cell>
          <cell r="M131">
            <v>0</v>
          </cell>
          <cell r="N131">
            <v>0</v>
          </cell>
          <cell r="P131">
            <v>0</v>
          </cell>
          <cell r="Q131">
            <v>0</v>
          </cell>
          <cell r="R131">
            <v>0</v>
          </cell>
          <cell r="S131">
            <v>0</v>
          </cell>
          <cell r="T131">
            <v>0</v>
          </cell>
          <cell r="U131">
            <v>0</v>
          </cell>
          <cell r="V131">
            <v>0</v>
          </cell>
          <cell r="W131">
            <v>0</v>
          </cell>
          <cell r="X131">
            <v>0</v>
          </cell>
          <cell r="AD131" t="str">
            <v/>
          </cell>
          <cell r="AE131" t="str">
            <v/>
          </cell>
        </row>
        <row r="132">
          <cell r="F132">
            <v>0</v>
          </cell>
          <cell r="G132">
            <v>0</v>
          </cell>
          <cell r="H132">
            <v>0</v>
          </cell>
          <cell r="I132">
            <v>0</v>
          </cell>
          <cell r="J132">
            <v>0</v>
          </cell>
          <cell r="K132">
            <v>0</v>
          </cell>
          <cell r="L132">
            <v>0</v>
          </cell>
          <cell r="M132">
            <v>0</v>
          </cell>
          <cell r="N132">
            <v>0</v>
          </cell>
          <cell r="P132">
            <v>0</v>
          </cell>
          <cell r="Q132">
            <v>0</v>
          </cell>
          <cell r="R132">
            <v>0</v>
          </cell>
          <cell r="S132">
            <v>0</v>
          </cell>
          <cell r="T132">
            <v>0</v>
          </cell>
          <cell r="U132">
            <v>0</v>
          </cell>
          <cell r="V132">
            <v>0</v>
          </cell>
          <cell r="W132">
            <v>0</v>
          </cell>
          <cell r="X132">
            <v>0</v>
          </cell>
          <cell r="AD132" t="str">
            <v/>
          </cell>
          <cell r="AE132" t="str">
            <v/>
          </cell>
        </row>
        <row r="133">
          <cell r="F133">
            <v>0</v>
          </cell>
          <cell r="G133">
            <v>0</v>
          </cell>
          <cell r="H133">
            <v>0</v>
          </cell>
          <cell r="I133">
            <v>0</v>
          </cell>
          <cell r="J133">
            <v>0</v>
          </cell>
          <cell r="K133">
            <v>0</v>
          </cell>
          <cell r="L133">
            <v>0</v>
          </cell>
          <cell r="M133">
            <v>0</v>
          </cell>
          <cell r="N133">
            <v>0</v>
          </cell>
          <cell r="P133">
            <v>0</v>
          </cell>
          <cell r="Q133">
            <v>0</v>
          </cell>
          <cell r="R133">
            <v>0</v>
          </cell>
          <cell r="S133">
            <v>0</v>
          </cell>
          <cell r="T133">
            <v>0</v>
          </cell>
          <cell r="U133">
            <v>0</v>
          </cell>
          <cell r="V133">
            <v>0</v>
          </cell>
          <cell r="W133">
            <v>0</v>
          </cell>
          <cell r="X133">
            <v>0</v>
          </cell>
          <cell r="AD133" t="str">
            <v/>
          </cell>
          <cell r="AE133" t="str">
            <v/>
          </cell>
        </row>
        <row r="134">
          <cell r="F134">
            <v>0</v>
          </cell>
          <cell r="G134">
            <v>0</v>
          </cell>
          <cell r="H134">
            <v>0</v>
          </cell>
          <cell r="I134">
            <v>0</v>
          </cell>
          <cell r="J134">
            <v>0</v>
          </cell>
          <cell r="K134">
            <v>0</v>
          </cell>
          <cell r="L134">
            <v>0</v>
          </cell>
          <cell r="M134">
            <v>0</v>
          </cell>
          <cell r="N134">
            <v>0</v>
          </cell>
          <cell r="P134">
            <v>0</v>
          </cell>
          <cell r="Q134">
            <v>0</v>
          </cell>
          <cell r="R134">
            <v>0</v>
          </cell>
          <cell r="S134">
            <v>0</v>
          </cell>
          <cell r="T134">
            <v>0</v>
          </cell>
          <cell r="U134">
            <v>0</v>
          </cell>
          <cell r="V134">
            <v>0</v>
          </cell>
          <cell r="W134">
            <v>0</v>
          </cell>
          <cell r="X134">
            <v>0</v>
          </cell>
          <cell r="AD134" t="str">
            <v/>
          </cell>
          <cell r="AE134" t="str">
            <v/>
          </cell>
        </row>
        <row r="135">
          <cell r="F135">
            <v>0</v>
          </cell>
          <cell r="G135">
            <v>0</v>
          </cell>
          <cell r="H135">
            <v>0</v>
          </cell>
          <cell r="I135">
            <v>0</v>
          </cell>
          <cell r="J135">
            <v>0</v>
          </cell>
          <cell r="K135">
            <v>0</v>
          </cell>
          <cell r="L135">
            <v>0</v>
          </cell>
          <cell r="M135">
            <v>0</v>
          </cell>
          <cell r="N135">
            <v>0</v>
          </cell>
          <cell r="P135">
            <v>0</v>
          </cell>
          <cell r="Q135">
            <v>0</v>
          </cell>
          <cell r="R135">
            <v>0</v>
          </cell>
          <cell r="S135">
            <v>0</v>
          </cell>
          <cell r="T135">
            <v>0</v>
          </cell>
          <cell r="U135">
            <v>0</v>
          </cell>
          <cell r="V135">
            <v>0</v>
          </cell>
          <cell r="W135">
            <v>0</v>
          </cell>
          <cell r="X135">
            <v>0</v>
          </cell>
          <cell r="AD135" t="str">
            <v/>
          </cell>
          <cell r="AE135" t="str">
            <v/>
          </cell>
        </row>
        <row r="136">
          <cell r="F136">
            <v>0</v>
          </cell>
          <cell r="G136">
            <v>0</v>
          </cell>
          <cell r="H136">
            <v>0</v>
          </cell>
          <cell r="I136">
            <v>0</v>
          </cell>
          <cell r="J136">
            <v>0</v>
          </cell>
          <cell r="K136">
            <v>0</v>
          </cell>
          <cell r="L136">
            <v>0</v>
          </cell>
          <cell r="M136">
            <v>0</v>
          </cell>
          <cell r="N136">
            <v>0</v>
          </cell>
          <cell r="P136">
            <v>0</v>
          </cell>
          <cell r="Q136">
            <v>0</v>
          </cell>
          <cell r="R136">
            <v>0</v>
          </cell>
          <cell r="S136">
            <v>0</v>
          </cell>
          <cell r="T136">
            <v>0</v>
          </cell>
          <cell r="U136">
            <v>0</v>
          </cell>
          <cell r="V136">
            <v>0</v>
          </cell>
          <cell r="W136">
            <v>0</v>
          </cell>
          <cell r="X136">
            <v>0</v>
          </cell>
          <cell r="AD136" t="str">
            <v/>
          </cell>
          <cell r="AE136" t="str">
            <v/>
          </cell>
        </row>
        <row r="137">
          <cell r="F137">
            <v>0</v>
          </cell>
          <cell r="G137">
            <v>0</v>
          </cell>
          <cell r="H137">
            <v>0</v>
          </cell>
          <cell r="I137">
            <v>0</v>
          </cell>
          <cell r="J137">
            <v>0</v>
          </cell>
          <cell r="K137">
            <v>0</v>
          </cell>
          <cell r="L137">
            <v>0</v>
          </cell>
          <cell r="M137">
            <v>0</v>
          </cell>
          <cell r="N137">
            <v>0</v>
          </cell>
          <cell r="P137">
            <v>0</v>
          </cell>
          <cell r="Q137">
            <v>0</v>
          </cell>
          <cell r="R137">
            <v>0</v>
          </cell>
          <cell r="S137">
            <v>0</v>
          </cell>
          <cell r="T137">
            <v>0</v>
          </cell>
          <cell r="U137">
            <v>0</v>
          </cell>
          <cell r="V137">
            <v>0</v>
          </cell>
          <cell r="W137">
            <v>0</v>
          </cell>
          <cell r="X137">
            <v>0</v>
          </cell>
          <cell r="AD137" t="str">
            <v/>
          </cell>
          <cell r="AE137" t="str">
            <v/>
          </cell>
        </row>
        <row r="138">
          <cell r="F138">
            <v>0</v>
          </cell>
          <cell r="G138">
            <v>0</v>
          </cell>
          <cell r="H138">
            <v>0</v>
          </cell>
          <cell r="I138">
            <v>0</v>
          </cell>
          <cell r="J138">
            <v>0</v>
          </cell>
          <cell r="K138">
            <v>0</v>
          </cell>
          <cell r="L138">
            <v>0</v>
          </cell>
          <cell r="M138">
            <v>0</v>
          </cell>
          <cell r="N138">
            <v>0</v>
          </cell>
          <cell r="P138">
            <v>0</v>
          </cell>
          <cell r="Q138">
            <v>0</v>
          </cell>
          <cell r="R138">
            <v>0</v>
          </cell>
          <cell r="S138">
            <v>0</v>
          </cell>
          <cell r="T138">
            <v>0</v>
          </cell>
          <cell r="U138">
            <v>0</v>
          </cell>
          <cell r="V138">
            <v>0</v>
          </cell>
          <cell r="W138">
            <v>0</v>
          </cell>
          <cell r="X138">
            <v>0</v>
          </cell>
          <cell r="AD138" t="str">
            <v/>
          </cell>
          <cell r="AE138" t="str">
            <v/>
          </cell>
        </row>
        <row r="139">
          <cell r="F139">
            <v>0</v>
          </cell>
          <cell r="G139">
            <v>0</v>
          </cell>
          <cell r="H139">
            <v>0</v>
          </cell>
          <cell r="I139">
            <v>0</v>
          </cell>
          <cell r="J139">
            <v>0</v>
          </cell>
          <cell r="K139">
            <v>0</v>
          </cell>
          <cell r="L139">
            <v>0</v>
          </cell>
          <cell r="M139">
            <v>0</v>
          </cell>
          <cell r="N139">
            <v>0</v>
          </cell>
          <cell r="P139">
            <v>0</v>
          </cell>
          <cell r="Q139">
            <v>0</v>
          </cell>
          <cell r="R139">
            <v>0</v>
          </cell>
          <cell r="S139">
            <v>0</v>
          </cell>
          <cell r="T139">
            <v>0</v>
          </cell>
          <cell r="U139">
            <v>0</v>
          </cell>
          <cell r="V139">
            <v>0</v>
          </cell>
          <cell r="W139">
            <v>0</v>
          </cell>
          <cell r="X139">
            <v>0</v>
          </cell>
          <cell r="AD139" t="str">
            <v/>
          </cell>
          <cell r="AE139" t="str">
            <v/>
          </cell>
        </row>
        <row r="140">
          <cell r="F140">
            <v>0</v>
          </cell>
          <cell r="G140">
            <v>0</v>
          </cell>
          <cell r="H140">
            <v>0</v>
          </cell>
          <cell r="I140">
            <v>0</v>
          </cell>
          <cell r="J140">
            <v>0</v>
          </cell>
          <cell r="K140">
            <v>0</v>
          </cell>
          <cell r="L140">
            <v>0</v>
          </cell>
          <cell r="M140">
            <v>0</v>
          </cell>
          <cell r="N140">
            <v>0</v>
          </cell>
          <cell r="P140">
            <v>0</v>
          </cell>
          <cell r="Q140">
            <v>0</v>
          </cell>
          <cell r="R140">
            <v>0</v>
          </cell>
          <cell r="S140">
            <v>0</v>
          </cell>
          <cell r="T140">
            <v>0</v>
          </cell>
          <cell r="U140">
            <v>0</v>
          </cell>
          <cell r="V140">
            <v>0</v>
          </cell>
          <cell r="W140">
            <v>0</v>
          </cell>
          <cell r="X140">
            <v>0</v>
          </cell>
          <cell r="AD140" t="str">
            <v/>
          </cell>
          <cell r="AE140" t="str">
            <v/>
          </cell>
        </row>
        <row r="141">
          <cell r="F141">
            <v>0</v>
          </cell>
          <cell r="G141">
            <v>0</v>
          </cell>
          <cell r="H141">
            <v>0</v>
          </cell>
          <cell r="I141">
            <v>0</v>
          </cell>
          <cell r="J141">
            <v>0</v>
          </cell>
          <cell r="K141">
            <v>0</v>
          </cell>
          <cell r="L141">
            <v>0</v>
          </cell>
          <cell r="M141">
            <v>0</v>
          </cell>
          <cell r="N141">
            <v>0</v>
          </cell>
          <cell r="P141">
            <v>0</v>
          </cell>
          <cell r="Q141">
            <v>0</v>
          </cell>
          <cell r="R141">
            <v>0</v>
          </cell>
          <cell r="S141">
            <v>0</v>
          </cell>
          <cell r="T141">
            <v>0</v>
          </cell>
          <cell r="U141">
            <v>0</v>
          </cell>
          <cell r="V141">
            <v>0</v>
          </cell>
          <cell r="W141">
            <v>0</v>
          </cell>
          <cell r="X141">
            <v>0</v>
          </cell>
          <cell r="AD141" t="str">
            <v/>
          </cell>
          <cell r="AE141" t="str">
            <v/>
          </cell>
        </row>
        <row r="142">
          <cell r="F142">
            <v>0</v>
          </cell>
          <cell r="G142">
            <v>0</v>
          </cell>
          <cell r="H142">
            <v>0</v>
          </cell>
          <cell r="I142">
            <v>0</v>
          </cell>
          <cell r="J142">
            <v>0</v>
          </cell>
          <cell r="K142">
            <v>0</v>
          </cell>
          <cell r="L142">
            <v>0</v>
          </cell>
          <cell r="M142">
            <v>0</v>
          </cell>
          <cell r="N142">
            <v>0</v>
          </cell>
          <cell r="P142">
            <v>0</v>
          </cell>
          <cell r="Q142">
            <v>0</v>
          </cell>
          <cell r="R142">
            <v>0</v>
          </cell>
          <cell r="S142">
            <v>0</v>
          </cell>
          <cell r="T142">
            <v>0</v>
          </cell>
          <cell r="U142">
            <v>0</v>
          </cell>
          <cell r="V142">
            <v>0</v>
          </cell>
          <cell r="W142">
            <v>0</v>
          </cell>
          <cell r="X142">
            <v>0</v>
          </cell>
          <cell r="AD142" t="str">
            <v/>
          </cell>
          <cell r="AE142" t="str">
            <v/>
          </cell>
        </row>
        <row r="143">
          <cell r="F143">
            <v>0</v>
          </cell>
          <cell r="G143">
            <v>0</v>
          </cell>
          <cell r="H143">
            <v>0</v>
          </cell>
          <cell r="I143">
            <v>0</v>
          </cell>
          <cell r="J143">
            <v>0</v>
          </cell>
          <cell r="K143">
            <v>0</v>
          </cell>
          <cell r="L143">
            <v>0</v>
          </cell>
          <cell r="M143">
            <v>0</v>
          </cell>
          <cell r="N143">
            <v>0</v>
          </cell>
          <cell r="P143">
            <v>0</v>
          </cell>
          <cell r="Q143">
            <v>0</v>
          </cell>
          <cell r="R143">
            <v>0</v>
          </cell>
          <cell r="S143">
            <v>0</v>
          </cell>
          <cell r="T143">
            <v>0</v>
          </cell>
          <cell r="U143">
            <v>0</v>
          </cell>
          <cell r="V143">
            <v>0</v>
          </cell>
          <cell r="W143">
            <v>0</v>
          </cell>
          <cell r="X143">
            <v>0</v>
          </cell>
          <cell r="AD143" t="str">
            <v/>
          </cell>
          <cell r="AE143" t="str">
            <v/>
          </cell>
        </row>
        <row r="144">
          <cell r="F144">
            <v>0</v>
          </cell>
          <cell r="G144">
            <v>0</v>
          </cell>
          <cell r="H144">
            <v>0</v>
          </cell>
          <cell r="I144">
            <v>0</v>
          </cell>
          <cell r="J144">
            <v>0</v>
          </cell>
          <cell r="K144">
            <v>0</v>
          </cell>
          <cell r="L144">
            <v>0</v>
          </cell>
          <cell r="M144">
            <v>0</v>
          </cell>
          <cell r="N144">
            <v>0</v>
          </cell>
          <cell r="P144">
            <v>0</v>
          </cell>
          <cell r="Q144">
            <v>0</v>
          </cell>
          <cell r="R144">
            <v>0</v>
          </cell>
          <cell r="S144">
            <v>0</v>
          </cell>
          <cell r="T144">
            <v>0</v>
          </cell>
          <cell r="U144">
            <v>0</v>
          </cell>
          <cell r="V144">
            <v>0</v>
          </cell>
          <cell r="W144">
            <v>0</v>
          </cell>
          <cell r="X144">
            <v>0</v>
          </cell>
          <cell r="AD144" t="str">
            <v/>
          </cell>
          <cell r="AE144" t="str">
            <v/>
          </cell>
        </row>
        <row r="145">
          <cell r="F145">
            <v>0</v>
          </cell>
          <cell r="G145">
            <v>0</v>
          </cell>
          <cell r="H145">
            <v>0</v>
          </cell>
          <cell r="I145">
            <v>0</v>
          </cell>
          <cell r="J145">
            <v>0</v>
          </cell>
          <cell r="K145">
            <v>0</v>
          </cell>
          <cell r="L145">
            <v>0</v>
          </cell>
          <cell r="M145">
            <v>0</v>
          </cell>
          <cell r="N145">
            <v>0</v>
          </cell>
          <cell r="P145">
            <v>0</v>
          </cell>
          <cell r="Q145">
            <v>0</v>
          </cell>
          <cell r="R145">
            <v>0</v>
          </cell>
          <cell r="S145">
            <v>0</v>
          </cell>
          <cell r="T145">
            <v>0</v>
          </cell>
          <cell r="U145">
            <v>0</v>
          </cell>
          <cell r="V145">
            <v>0</v>
          </cell>
          <cell r="W145">
            <v>0</v>
          </cell>
          <cell r="X145">
            <v>0</v>
          </cell>
          <cell r="AD145" t="str">
            <v/>
          </cell>
          <cell r="AE145" t="str">
            <v/>
          </cell>
        </row>
        <row r="146">
          <cell r="F146">
            <v>0</v>
          </cell>
          <cell r="G146">
            <v>0</v>
          </cell>
          <cell r="H146">
            <v>0</v>
          </cell>
          <cell r="I146">
            <v>0</v>
          </cell>
          <cell r="J146">
            <v>0</v>
          </cell>
          <cell r="K146">
            <v>0</v>
          </cell>
          <cell r="L146">
            <v>0</v>
          </cell>
          <cell r="M146">
            <v>0</v>
          </cell>
          <cell r="N146">
            <v>0</v>
          </cell>
          <cell r="P146">
            <v>0</v>
          </cell>
          <cell r="Q146">
            <v>0</v>
          </cell>
          <cell r="R146">
            <v>0</v>
          </cell>
          <cell r="S146">
            <v>0</v>
          </cell>
          <cell r="T146">
            <v>0</v>
          </cell>
          <cell r="U146">
            <v>0</v>
          </cell>
          <cell r="V146">
            <v>0</v>
          </cell>
          <cell r="W146">
            <v>0</v>
          </cell>
          <cell r="X146">
            <v>0</v>
          </cell>
          <cell r="AD146" t="str">
            <v/>
          </cell>
          <cell r="AE146" t="str">
            <v/>
          </cell>
        </row>
        <row r="147">
          <cell r="F147">
            <v>0</v>
          </cell>
          <cell r="G147">
            <v>0</v>
          </cell>
          <cell r="H147">
            <v>0</v>
          </cell>
          <cell r="I147">
            <v>0</v>
          </cell>
          <cell r="J147">
            <v>0</v>
          </cell>
          <cell r="K147">
            <v>0</v>
          </cell>
          <cell r="L147">
            <v>0</v>
          </cell>
          <cell r="M147">
            <v>0</v>
          </cell>
          <cell r="N147">
            <v>0</v>
          </cell>
          <cell r="P147">
            <v>0</v>
          </cell>
          <cell r="Q147">
            <v>0</v>
          </cell>
          <cell r="R147">
            <v>0</v>
          </cell>
          <cell r="S147">
            <v>0</v>
          </cell>
          <cell r="T147">
            <v>0</v>
          </cell>
          <cell r="U147">
            <v>0</v>
          </cell>
          <cell r="V147">
            <v>0</v>
          </cell>
          <cell r="W147">
            <v>0</v>
          </cell>
          <cell r="X147">
            <v>0</v>
          </cell>
          <cell r="AD147" t="str">
            <v/>
          </cell>
          <cell r="AE147" t="str">
            <v/>
          </cell>
        </row>
      </sheetData>
      <sheetData sheetId="39">
        <row r="4">
          <cell r="D4">
            <v>5</v>
          </cell>
          <cell r="E4">
            <v>5</v>
          </cell>
          <cell r="F4">
            <v>4</v>
          </cell>
          <cell r="G4">
            <v>3</v>
          </cell>
          <cell r="H4">
            <v>4</v>
          </cell>
          <cell r="I4">
            <v>4</v>
          </cell>
          <cell r="J4">
            <v>6</v>
          </cell>
          <cell r="K4">
            <v>3</v>
          </cell>
          <cell r="L4">
            <v>5</v>
          </cell>
          <cell r="N4">
            <v>4</v>
          </cell>
          <cell r="O4">
            <v>6</v>
          </cell>
          <cell r="P4">
            <v>4</v>
          </cell>
          <cell r="Q4">
            <v>3</v>
          </cell>
          <cell r="R4">
            <v>3</v>
          </cell>
          <cell r="S4">
            <v>3</v>
          </cell>
          <cell r="T4">
            <v>5</v>
          </cell>
          <cell r="U4">
            <v>3</v>
          </cell>
          <cell r="V4">
            <v>4</v>
          </cell>
        </row>
        <row r="5">
          <cell r="D5">
            <v>4</v>
          </cell>
          <cell r="E5">
            <v>5</v>
          </cell>
          <cell r="F5">
            <v>5</v>
          </cell>
          <cell r="G5">
            <v>4</v>
          </cell>
          <cell r="H5">
            <v>4</v>
          </cell>
          <cell r="I5">
            <v>4</v>
          </cell>
          <cell r="J5">
            <v>4</v>
          </cell>
          <cell r="K5">
            <v>4</v>
          </cell>
          <cell r="L5">
            <v>4</v>
          </cell>
          <cell r="N5">
            <v>4</v>
          </cell>
          <cell r="O5">
            <v>5</v>
          </cell>
          <cell r="P5">
            <v>4</v>
          </cell>
          <cell r="Q5">
            <v>4</v>
          </cell>
          <cell r="R5">
            <v>5</v>
          </cell>
          <cell r="S5">
            <v>6</v>
          </cell>
          <cell r="T5">
            <v>4</v>
          </cell>
          <cell r="U5">
            <v>3</v>
          </cell>
          <cell r="V5">
            <v>4</v>
          </cell>
        </row>
        <row r="6">
          <cell r="D6">
            <v>5</v>
          </cell>
          <cell r="E6">
            <v>5</v>
          </cell>
          <cell r="F6">
            <v>3</v>
          </cell>
          <cell r="G6">
            <v>2</v>
          </cell>
          <cell r="H6">
            <v>4</v>
          </cell>
          <cell r="I6">
            <v>4</v>
          </cell>
          <cell r="J6">
            <v>4</v>
          </cell>
          <cell r="K6">
            <v>3</v>
          </cell>
          <cell r="L6">
            <v>5</v>
          </cell>
          <cell r="N6">
            <v>3</v>
          </cell>
          <cell r="O6">
            <v>4</v>
          </cell>
          <cell r="P6">
            <v>5</v>
          </cell>
          <cell r="Q6">
            <v>4</v>
          </cell>
          <cell r="R6">
            <v>3</v>
          </cell>
          <cell r="S6">
            <v>4</v>
          </cell>
          <cell r="T6">
            <v>4</v>
          </cell>
          <cell r="U6">
            <v>5</v>
          </cell>
          <cell r="V6">
            <v>5</v>
          </cell>
        </row>
        <row r="7">
          <cell r="D7">
            <v>5</v>
          </cell>
          <cell r="E7">
            <v>4</v>
          </cell>
          <cell r="F7">
            <v>4</v>
          </cell>
          <cell r="G7">
            <v>4</v>
          </cell>
          <cell r="H7">
            <v>5</v>
          </cell>
          <cell r="I7">
            <v>5</v>
          </cell>
          <cell r="J7">
            <v>5</v>
          </cell>
          <cell r="K7">
            <v>5</v>
          </cell>
          <cell r="L7">
            <v>4</v>
          </cell>
          <cell r="N7">
            <v>4</v>
          </cell>
          <cell r="O7">
            <v>7</v>
          </cell>
          <cell r="P7">
            <v>6</v>
          </cell>
          <cell r="Q7">
            <v>4</v>
          </cell>
          <cell r="R7">
            <v>4</v>
          </cell>
          <cell r="S7">
            <v>4</v>
          </cell>
          <cell r="T7">
            <v>4</v>
          </cell>
          <cell r="U7">
            <v>3</v>
          </cell>
          <cell r="V7">
            <v>5</v>
          </cell>
        </row>
        <row r="8">
          <cell r="D8">
            <v>5</v>
          </cell>
          <cell r="E8">
            <v>4</v>
          </cell>
          <cell r="F8">
            <v>4</v>
          </cell>
          <cell r="G8">
            <v>5</v>
          </cell>
          <cell r="H8">
            <v>4</v>
          </cell>
          <cell r="I8">
            <v>4</v>
          </cell>
          <cell r="J8">
            <v>5</v>
          </cell>
          <cell r="K8">
            <v>4</v>
          </cell>
          <cell r="L8">
            <v>5</v>
          </cell>
          <cell r="N8">
            <v>5</v>
          </cell>
          <cell r="O8">
            <v>6</v>
          </cell>
          <cell r="P8">
            <v>5</v>
          </cell>
          <cell r="Q8">
            <v>3</v>
          </cell>
          <cell r="R8">
            <v>4</v>
          </cell>
          <cell r="S8">
            <v>5</v>
          </cell>
          <cell r="T8">
            <v>4</v>
          </cell>
          <cell r="U8">
            <v>4</v>
          </cell>
          <cell r="V8">
            <v>5</v>
          </cell>
        </row>
        <row r="9">
          <cell r="D9">
            <v>5</v>
          </cell>
          <cell r="E9">
            <v>4</v>
          </cell>
          <cell r="F9">
            <v>4</v>
          </cell>
          <cell r="G9">
            <v>4</v>
          </cell>
          <cell r="H9">
            <v>4</v>
          </cell>
          <cell r="I9">
            <v>3</v>
          </cell>
          <cell r="J9">
            <v>4</v>
          </cell>
          <cell r="K9">
            <v>3</v>
          </cell>
          <cell r="L9">
            <v>3</v>
          </cell>
          <cell r="N9">
            <v>2</v>
          </cell>
          <cell r="O9">
            <v>4</v>
          </cell>
          <cell r="P9">
            <v>4</v>
          </cell>
          <cell r="Q9">
            <v>4</v>
          </cell>
          <cell r="R9">
            <v>4</v>
          </cell>
          <cell r="S9">
            <v>3</v>
          </cell>
          <cell r="T9">
            <v>5</v>
          </cell>
          <cell r="U9">
            <v>4</v>
          </cell>
          <cell r="V9">
            <v>5</v>
          </cell>
        </row>
        <row r="10">
          <cell r="D10">
            <v>5</v>
          </cell>
          <cell r="E10">
            <v>5</v>
          </cell>
          <cell r="F10">
            <v>4</v>
          </cell>
          <cell r="G10">
            <v>1</v>
          </cell>
          <cell r="H10">
            <v>5</v>
          </cell>
          <cell r="I10">
            <v>4</v>
          </cell>
          <cell r="J10">
            <v>3</v>
          </cell>
          <cell r="K10">
            <v>3</v>
          </cell>
          <cell r="L10">
            <v>4</v>
          </cell>
          <cell r="N10">
            <v>5</v>
          </cell>
          <cell r="O10">
            <v>4</v>
          </cell>
          <cell r="P10">
            <v>5</v>
          </cell>
          <cell r="Q10">
            <v>3</v>
          </cell>
          <cell r="R10">
            <v>3</v>
          </cell>
          <cell r="S10">
            <v>3</v>
          </cell>
          <cell r="T10">
            <v>4</v>
          </cell>
          <cell r="U10">
            <v>2</v>
          </cell>
          <cell r="V10">
            <v>5</v>
          </cell>
        </row>
        <row r="11">
          <cell r="D11">
            <v>5</v>
          </cell>
          <cell r="E11">
            <v>6</v>
          </cell>
          <cell r="F11">
            <v>3</v>
          </cell>
          <cell r="G11">
            <v>3</v>
          </cell>
          <cell r="H11">
            <v>8</v>
          </cell>
          <cell r="I11">
            <v>5</v>
          </cell>
          <cell r="J11">
            <v>7</v>
          </cell>
          <cell r="K11">
            <v>3</v>
          </cell>
          <cell r="L11">
            <v>4</v>
          </cell>
          <cell r="N11">
            <v>5</v>
          </cell>
          <cell r="O11">
            <v>4</v>
          </cell>
          <cell r="P11">
            <v>7</v>
          </cell>
          <cell r="Q11">
            <v>4</v>
          </cell>
          <cell r="R11">
            <v>3</v>
          </cell>
          <cell r="S11">
            <v>2</v>
          </cell>
          <cell r="T11">
            <v>4</v>
          </cell>
          <cell r="U11">
            <v>3</v>
          </cell>
          <cell r="V11">
            <v>5</v>
          </cell>
        </row>
        <row r="12">
          <cell r="D12">
            <v>4</v>
          </cell>
          <cell r="E12">
            <v>5</v>
          </cell>
          <cell r="F12">
            <v>4</v>
          </cell>
          <cell r="G12">
            <v>4</v>
          </cell>
          <cell r="H12">
            <v>5</v>
          </cell>
          <cell r="I12">
            <v>4</v>
          </cell>
          <cell r="J12">
            <v>4</v>
          </cell>
          <cell r="K12">
            <v>4</v>
          </cell>
          <cell r="L12">
            <v>4</v>
          </cell>
          <cell r="N12">
            <v>4</v>
          </cell>
          <cell r="O12">
            <v>5</v>
          </cell>
          <cell r="P12">
            <v>6</v>
          </cell>
          <cell r="Q12">
            <v>5</v>
          </cell>
          <cell r="R12">
            <v>4</v>
          </cell>
          <cell r="S12">
            <v>4</v>
          </cell>
          <cell r="T12">
            <v>4</v>
          </cell>
          <cell r="U12">
            <v>3</v>
          </cell>
          <cell r="V12">
            <v>4</v>
          </cell>
        </row>
        <row r="13">
          <cell r="D13">
            <v>5</v>
          </cell>
          <cell r="E13">
            <v>4</v>
          </cell>
          <cell r="F13">
            <v>3</v>
          </cell>
          <cell r="G13">
            <v>3</v>
          </cell>
          <cell r="H13">
            <v>4</v>
          </cell>
          <cell r="I13">
            <v>4</v>
          </cell>
          <cell r="J13">
            <v>4</v>
          </cell>
          <cell r="K13">
            <v>3</v>
          </cell>
          <cell r="L13">
            <v>4</v>
          </cell>
          <cell r="N13">
            <v>5</v>
          </cell>
          <cell r="O13">
            <v>4</v>
          </cell>
          <cell r="P13">
            <v>4</v>
          </cell>
          <cell r="Q13">
            <v>6</v>
          </cell>
          <cell r="R13">
            <v>4</v>
          </cell>
          <cell r="S13">
            <v>3</v>
          </cell>
          <cell r="T13">
            <v>6</v>
          </cell>
          <cell r="U13">
            <v>3</v>
          </cell>
          <cell r="V13">
            <v>4</v>
          </cell>
        </row>
        <row r="14">
          <cell r="D14">
            <v>7</v>
          </cell>
          <cell r="E14">
            <v>5</v>
          </cell>
          <cell r="F14">
            <v>4</v>
          </cell>
          <cell r="G14">
            <v>4</v>
          </cell>
          <cell r="H14">
            <v>7</v>
          </cell>
          <cell r="I14">
            <v>5</v>
          </cell>
          <cell r="J14">
            <v>5</v>
          </cell>
          <cell r="K14">
            <v>4</v>
          </cell>
          <cell r="L14">
            <v>3</v>
          </cell>
          <cell r="N14">
            <v>5</v>
          </cell>
          <cell r="O14">
            <v>5</v>
          </cell>
          <cell r="P14">
            <v>4</v>
          </cell>
          <cell r="Q14">
            <v>4</v>
          </cell>
          <cell r="R14">
            <v>4</v>
          </cell>
          <cell r="S14">
            <v>4</v>
          </cell>
          <cell r="T14">
            <v>4</v>
          </cell>
          <cell r="U14">
            <v>3</v>
          </cell>
          <cell r="V14">
            <v>5</v>
          </cell>
        </row>
        <row r="15">
          <cell r="D15">
            <v>5</v>
          </cell>
          <cell r="E15">
            <v>5</v>
          </cell>
          <cell r="F15">
            <v>4</v>
          </cell>
          <cell r="G15">
            <v>4</v>
          </cell>
          <cell r="H15">
            <v>4</v>
          </cell>
          <cell r="I15">
            <v>4</v>
          </cell>
          <cell r="J15">
            <v>4</v>
          </cell>
          <cell r="K15">
            <v>4</v>
          </cell>
          <cell r="L15">
            <v>4</v>
          </cell>
          <cell r="N15">
            <v>5</v>
          </cell>
          <cell r="O15">
            <v>5</v>
          </cell>
          <cell r="P15">
            <v>6</v>
          </cell>
          <cell r="Q15">
            <v>5</v>
          </cell>
          <cell r="R15">
            <v>4</v>
          </cell>
          <cell r="S15">
            <v>3</v>
          </cell>
          <cell r="T15">
            <v>4</v>
          </cell>
          <cell r="U15">
            <v>5</v>
          </cell>
          <cell r="V15">
            <v>6</v>
          </cell>
        </row>
        <row r="16">
          <cell r="D16">
            <v>4</v>
          </cell>
          <cell r="E16">
            <v>4</v>
          </cell>
          <cell r="F16">
            <v>3</v>
          </cell>
          <cell r="G16">
            <v>2</v>
          </cell>
          <cell r="H16">
            <v>4</v>
          </cell>
          <cell r="I16">
            <v>3</v>
          </cell>
          <cell r="J16">
            <v>4</v>
          </cell>
          <cell r="K16">
            <v>3</v>
          </cell>
          <cell r="L16">
            <v>6</v>
          </cell>
          <cell r="N16">
            <v>4</v>
          </cell>
          <cell r="O16">
            <v>5</v>
          </cell>
          <cell r="P16">
            <v>5</v>
          </cell>
          <cell r="Q16">
            <v>5</v>
          </cell>
          <cell r="R16">
            <v>4</v>
          </cell>
          <cell r="S16">
            <v>4</v>
          </cell>
          <cell r="T16">
            <v>3</v>
          </cell>
          <cell r="U16">
            <v>4</v>
          </cell>
          <cell r="V16">
            <v>6</v>
          </cell>
        </row>
        <row r="17">
          <cell r="D17">
            <v>4</v>
          </cell>
          <cell r="E17">
            <v>4</v>
          </cell>
          <cell r="F17">
            <v>4</v>
          </cell>
          <cell r="G17">
            <v>3</v>
          </cell>
          <cell r="H17">
            <v>4</v>
          </cell>
          <cell r="I17">
            <v>4</v>
          </cell>
          <cell r="J17">
            <v>4</v>
          </cell>
          <cell r="K17">
            <v>3</v>
          </cell>
          <cell r="L17">
            <v>4</v>
          </cell>
          <cell r="N17">
            <v>5</v>
          </cell>
          <cell r="O17">
            <v>5</v>
          </cell>
          <cell r="P17">
            <v>4</v>
          </cell>
          <cell r="Q17">
            <v>4</v>
          </cell>
          <cell r="R17">
            <v>3</v>
          </cell>
          <cell r="S17">
            <v>4</v>
          </cell>
          <cell r="T17">
            <v>4</v>
          </cell>
          <cell r="U17">
            <v>4</v>
          </cell>
          <cell r="V17">
            <v>5</v>
          </cell>
        </row>
        <row r="18">
          <cell r="D18">
            <v>5</v>
          </cell>
          <cell r="E18">
            <v>6</v>
          </cell>
          <cell r="F18">
            <v>3</v>
          </cell>
          <cell r="G18">
            <v>4</v>
          </cell>
          <cell r="H18">
            <v>5</v>
          </cell>
          <cell r="I18">
            <v>5</v>
          </cell>
          <cell r="J18">
            <v>5</v>
          </cell>
          <cell r="K18">
            <v>5</v>
          </cell>
          <cell r="L18">
            <v>7</v>
          </cell>
          <cell r="N18">
            <v>4</v>
          </cell>
          <cell r="O18">
            <v>5</v>
          </cell>
          <cell r="P18">
            <v>6</v>
          </cell>
          <cell r="Q18">
            <v>6</v>
          </cell>
          <cell r="R18">
            <v>4</v>
          </cell>
          <cell r="S18">
            <v>4</v>
          </cell>
          <cell r="T18">
            <v>5</v>
          </cell>
          <cell r="U18">
            <v>5</v>
          </cell>
          <cell r="V18">
            <v>6</v>
          </cell>
        </row>
        <row r="19">
          <cell r="D19">
            <v>4</v>
          </cell>
          <cell r="E19">
            <v>5</v>
          </cell>
          <cell r="F19">
            <v>6</v>
          </cell>
          <cell r="G19">
            <v>3</v>
          </cell>
          <cell r="H19">
            <v>4</v>
          </cell>
          <cell r="I19">
            <v>4</v>
          </cell>
          <cell r="J19">
            <v>5</v>
          </cell>
          <cell r="K19">
            <v>4</v>
          </cell>
          <cell r="L19">
            <v>3</v>
          </cell>
          <cell r="N19">
            <v>5</v>
          </cell>
          <cell r="O19">
            <v>5</v>
          </cell>
          <cell r="P19">
            <v>5</v>
          </cell>
          <cell r="Q19">
            <v>7</v>
          </cell>
          <cell r="R19">
            <v>3</v>
          </cell>
          <cell r="S19">
            <v>7</v>
          </cell>
          <cell r="T19">
            <v>4</v>
          </cell>
          <cell r="U19">
            <v>5</v>
          </cell>
          <cell r="V19">
            <v>3</v>
          </cell>
        </row>
        <row r="20">
          <cell r="D20">
            <v>4</v>
          </cell>
          <cell r="E20">
            <v>4</v>
          </cell>
          <cell r="F20">
            <v>3</v>
          </cell>
          <cell r="G20">
            <v>4</v>
          </cell>
          <cell r="H20">
            <v>4</v>
          </cell>
          <cell r="I20">
            <v>3</v>
          </cell>
          <cell r="J20">
            <v>4</v>
          </cell>
          <cell r="K20">
            <v>3</v>
          </cell>
          <cell r="L20">
            <v>4</v>
          </cell>
          <cell r="N20">
            <v>4</v>
          </cell>
          <cell r="O20">
            <v>4</v>
          </cell>
          <cell r="P20">
            <v>4</v>
          </cell>
          <cell r="Q20">
            <v>4</v>
          </cell>
          <cell r="R20">
            <v>4</v>
          </cell>
          <cell r="S20">
            <v>4</v>
          </cell>
          <cell r="T20">
            <v>3</v>
          </cell>
          <cell r="U20">
            <v>3</v>
          </cell>
          <cell r="V20">
            <v>6</v>
          </cell>
        </row>
        <row r="21">
          <cell r="D21">
            <v>4</v>
          </cell>
          <cell r="E21">
            <v>4</v>
          </cell>
          <cell r="F21">
            <v>4</v>
          </cell>
          <cell r="G21">
            <v>3</v>
          </cell>
          <cell r="H21">
            <v>4</v>
          </cell>
          <cell r="I21">
            <v>4</v>
          </cell>
          <cell r="J21">
            <v>4</v>
          </cell>
          <cell r="K21">
            <v>3</v>
          </cell>
          <cell r="L21">
            <v>4</v>
          </cell>
          <cell r="N21">
            <v>3</v>
          </cell>
          <cell r="O21">
            <v>4</v>
          </cell>
          <cell r="P21">
            <v>4</v>
          </cell>
          <cell r="Q21">
            <v>3</v>
          </cell>
          <cell r="R21">
            <v>3</v>
          </cell>
          <cell r="S21">
            <v>5</v>
          </cell>
          <cell r="T21">
            <v>6</v>
          </cell>
          <cell r="U21">
            <v>2</v>
          </cell>
          <cell r="V21">
            <v>4</v>
          </cell>
        </row>
        <row r="22">
          <cell r="D22">
            <v>3</v>
          </cell>
          <cell r="E22">
            <v>4</v>
          </cell>
          <cell r="F22">
            <v>4</v>
          </cell>
          <cell r="G22">
            <v>3</v>
          </cell>
          <cell r="H22">
            <v>5</v>
          </cell>
          <cell r="I22">
            <v>3</v>
          </cell>
          <cell r="J22">
            <v>4</v>
          </cell>
          <cell r="K22">
            <v>3</v>
          </cell>
          <cell r="L22">
            <v>5</v>
          </cell>
          <cell r="N22">
            <v>3</v>
          </cell>
          <cell r="O22">
            <v>4</v>
          </cell>
          <cell r="P22">
            <v>5</v>
          </cell>
          <cell r="Q22">
            <v>5</v>
          </cell>
          <cell r="R22">
            <v>4</v>
          </cell>
          <cell r="S22">
            <v>4</v>
          </cell>
          <cell r="T22">
            <v>4</v>
          </cell>
          <cell r="U22">
            <v>3</v>
          </cell>
          <cell r="V22">
            <v>5</v>
          </cell>
        </row>
        <row r="23">
          <cell r="D23">
            <v>4</v>
          </cell>
          <cell r="E23">
            <v>5</v>
          </cell>
          <cell r="F23">
            <v>4</v>
          </cell>
          <cell r="G23">
            <v>5</v>
          </cell>
          <cell r="H23">
            <v>5</v>
          </cell>
          <cell r="I23">
            <v>4</v>
          </cell>
          <cell r="J23">
            <v>3</v>
          </cell>
          <cell r="K23">
            <v>3</v>
          </cell>
          <cell r="L23">
            <v>4</v>
          </cell>
          <cell r="N23">
            <v>4</v>
          </cell>
          <cell r="O23">
            <v>6</v>
          </cell>
          <cell r="P23">
            <v>5</v>
          </cell>
          <cell r="Q23">
            <v>5</v>
          </cell>
          <cell r="R23">
            <v>4</v>
          </cell>
          <cell r="S23">
            <v>4</v>
          </cell>
          <cell r="T23">
            <v>4</v>
          </cell>
          <cell r="U23">
            <v>3</v>
          </cell>
          <cell r="V23">
            <v>5</v>
          </cell>
        </row>
        <row r="24">
          <cell r="D24">
            <v>4</v>
          </cell>
          <cell r="E24">
            <v>6</v>
          </cell>
          <cell r="F24">
            <v>4</v>
          </cell>
          <cell r="G24">
            <v>5</v>
          </cell>
          <cell r="H24">
            <v>3</v>
          </cell>
          <cell r="I24">
            <v>3</v>
          </cell>
          <cell r="J24">
            <v>6</v>
          </cell>
          <cell r="K24">
            <v>3</v>
          </cell>
          <cell r="L24">
            <v>4</v>
          </cell>
          <cell r="N24">
            <v>4</v>
          </cell>
          <cell r="O24">
            <v>3</v>
          </cell>
          <cell r="P24">
            <v>3</v>
          </cell>
          <cell r="Q24">
            <v>5</v>
          </cell>
          <cell r="R24">
            <v>3</v>
          </cell>
          <cell r="S24">
            <v>4</v>
          </cell>
          <cell r="T24">
            <v>4</v>
          </cell>
          <cell r="U24">
            <v>2</v>
          </cell>
          <cell r="V24">
            <v>5</v>
          </cell>
        </row>
        <row r="25">
          <cell r="D25">
            <v>4</v>
          </cell>
          <cell r="E25">
            <v>5</v>
          </cell>
          <cell r="F25">
            <v>4</v>
          </cell>
          <cell r="G25">
            <v>4</v>
          </cell>
          <cell r="H25">
            <v>6</v>
          </cell>
          <cell r="I25">
            <v>4</v>
          </cell>
          <cell r="J25">
            <v>5</v>
          </cell>
          <cell r="K25">
            <v>3</v>
          </cell>
          <cell r="L25">
            <v>4</v>
          </cell>
          <cell r="N25">
            <v>3</v>
          </cell>
          <cell r="O25">
            <v>5</v>
          </cell>
          <cell r="P25">
            <v>3</v>
          </cell>
          <cell r="Q25">
            <v>5</v>
          </cell>
          <cell r="R25">
            <v>3</v>
          </cell>
          <cell r="S25">
            <v>5</v>
          </cell>
          <cell r="T25">
            <v>4</v>
          </cell>
          <cell r="U25">
            <v>3</v>
          </cell>
          <cell r="V25">
            <v>6</v>
          </cell>
        </row>
        <row r="26">
          <cell r="D26">
            <v>6</v>
          </cell>
          <cell r="E26">
            <v>5</v>
          </cell>
          <cell r="F26">
            <v>3</v>
          </cell>
          <cell r="G26">
            <v>3</v>
          </cell>
          <cell r="H26">
            <v>4</v>
          </cell>
          <cell r="I26">
            <v>5</v>
          </cell>
          <cell r="J26">
            <v>4</v>
          </cell>
          <cell r="K26">
            <v>4</v>
          </cell>
          <cell r="L26">
            <v>4</v>
          </cell>
          <cell r="N26">
            <v>5</v>
          </cell>
          <cell r="O26">
            <v>3</v>
          </cell>
          <cell r="P26">
            <v>4</v>
          </cell>
          <cell r="Q26">
            <v>4</v>
          </cell>
          <cell r="R26">
            <v>4</v>
          </cell>
          <cell r="S26">
            <v>4</v>
          </cell>
          <cell r="T26">
            <v>4</v>
          </cell>
          <cell r="U26">
            <v>3</v>
          </cell>
          <cell r="V26">
            <v>5</v>
          </cell>
        </row>
        <row r="27">
          <cell r="D27">
            <v>4</v>
          </cell>
          <cell r="E27">
            <v>7</v>
          </cell>
          <cell r="F27">
            <v>3</v>
          </cell>
          <cell r="G27">
            <v>3</v>
          </cell>
          <cell r="H27">
            <v>6</v>
          </cell>
          <cell r="I27">
            <v>4</v>
          </cell>
          <cell r="J27">
            <v>5</v>
          </cell>
          <cell r="K27">
            <v>4</v>
          </cell>
          <cell r="L27">
            <v>5</v>
          </cell>
          <cell r="N27">
            <v>4</v>
          </cell>
          <cell r="O27">
            <v>4</v>
          </cell>
          <cell r="P27">
            <v>3</v>
          </cell>
          <cell r="Q27">
            <v>4</v>
          </cell>
          <cell r="R27">
            <v>3</v>
          </cell>
          <cell r="S27">
            <v>4</v>
          </cell>
          <cell r="T27">
            <v>5</v>
          </cell>
          <cell r="U27">
            <v>3</v>
          </cell>
          <cell r="V27">
            <v>5</v>
          </cell>
        </row>
        <row r="28">
          <cell r="D28">
            <v>5</v>
          </cell>
          <cell r="E28">
            <v>4</v>
          </cell>
          <cell r="F28">
            <v>4</v>
          </cell>
          <cell r="G28">
            <v>4</v>
          </cell>
          <cell r="H28">
            <v>6</v>
          </cell>
          <cell r="I28">
            <v>3</v>
          </cell>
          <cell r="J28">
            <v>4</v>
          </cell>
          <cell r="K28">
            <v>3</v>
          </cell>
          <cell r="L28">
            <v>4</v>
          </cell>
          <cell r="N28">
            <v>4</v>
          </cell>
          <cell r="O28">
            <v>5</v>
          </cell>
          <cell r="P28">
            <v>5</v>
          </cell>
          <cell r="Q28">
            <v>5</v>
          </cell>
          <cell r="R28">
            <v>4</v>
          </cell>
          <cell r="S28">
            <v>4</v>
          </cell>
          <cell r="T28">
            <v>5</v>
          </cell>
          <cell r="U28">
            <v>3</v>
          </cell>
          <cell r="V28">
            <v>5</v>
          </cell>
        </row>
        <row r="29">
          <cell r="D29">
            <v>4</v>
          </cell>
          <cell r="E29">
            <v>4</v>
          </cell>
          <cell r="F29">
            <v>4</v>
          </cell>
          <cell r="G29">
            <v>3</v>
          </cell>
          <cell r="H29">
            <v>4</v>
          </cell>
          <cell r="I29">
            <v>3</v>
          </cell>
          <cell r="J29">
            <v>3</v>
          </cell>
          <cell r="K29">
            <v>4</v>
          </cell>
          <cell r="L29">
            <v>5</v>
          </cell>
          <cell r="N29">
            <v>3</v>
          </cell>
          <cell r="O29">
            <v>4</v>
          </cell>
          <cell r="P29">
            <v>4</v>
          </cell>
          <cell r="Q29">
            <v>5</v>
          </cell>
          <cell r="R29">
            <v>2</v>
          </cell>
          <cell r="S29">
            <v>4</v>
          </cell>
          <cell r="T29">
            <v>5</v>
          </cell>
          <cell r="U29">
            <v>3</v>
          </cell>
          <cell r="V29">
            <v>5</v>
          </cell>
        </row>
        <row r="30">
          <cell r="D30">
            <v>4</v>
          </cell>
          <cell r="E30">
            <v>6</v>
          </cell>
          <cell r="F30">
            <v>5</v>
          </cell>
          <cell r="G30">
            <v>4</v>
          </cell>
          <cell r="H30">
            <v>5</v>
          </cell>
          <cell r="I30">
            <v>3</v>
          </cell>
          <cell r="J30">
            <v>4</v>
          </cell>
          <cell r="K30">
            <v>5</v>
          </cell>
          <cell r="L30">
            <v>5</v>
          </cell>
          <cell r="N30">
            <v>5</v>
          </cell>
          <cell r="O30">
            <v>6</v>
          </cell>
          <cell r="P30">
            <v>6</v>
          </cell>
          <cell r="Q30">
            <v>4</v>
          </cell>
          <cell r="R30">
            <v>5</v>
          </cell>
          <cell r="S30">
            <v>5</v>
          </cell>
          <cell r="T30">
            <v>4</v>
          </cell>
          <cell r="U30">
            <v>2</v>
          </cell>
          <cell r="V30">
            <v>6</v>
          </cell>
        </row>
        <row r="31">
          <cell r="D31">
            <v>4</v>
          </cell>
          <cell r="E31">
            <v>5</v>
          </cell>
          <cell r="F31">
            <v>5</v>
          </cell>
          <cell r="G31">
            <v>2</v>
          </cell>
          <cell r="H31">
            <v>4</v>
          </cell>
          <cell r="I31">
            <v>4</v>
          </cell>
          <cell r="J31">
            <v>3</v>
          </cell>
          <cell r="K31">
            <v>3</v>
          </cell>
          <cell r="L31">
            <v>4</v>
          </cell>
          <cell r="N31">
            <v>4</v>
          </cell>
          <cell r="O31">
            <v>4</v>
          </cell>
          <cell r="P31">
            <v>7</v>
          </cell>
          <cell r="Q31">
            <v>7</v>
          </cell>
          <cell r="R31">
            <v>4</v>
          </cell>
          <cell r="S31">
            <v>3</v>
          </cell>
          <cell r="T31">
            <v>4</v>
          </cell>
          <cell r="U31">
            <v>4</v>
          </cell>
          <cell r="V31">
            <v>5</v>
          </cell>
        </row>
        <row r="32">
          <cell r="D32">
            <v>4</v>
          </cell>
          <cell r="E32">
            <v>4</v>
          </cell>
          <cell r="F32">
            <v>4</v>
          </cell>
          <cell r="G32">
            <v>3</v>
          </cell>
          <cell r="H32">
            <v>4</v>
          </cell>
          <cell r="I32">
            <v>5</v>
          </cell>
          <cell r="J32">
            <v>4</v>
          </cell>
          <cell r="K32">
            <v>4</v>
          </cell>
          <cell r="L32">
            <v>4</v>
          </cell>
          <cell r="N32">
            <v>4</v>
          </cell>
          <cell r="O32">
            <v>3</v>
          </cell>
          <cell r="P32">
            <v>4</v>
          </cell>
          <cell r="Q32">
            <v>5</v>
          </cell>
          <cell r="R32">
            <v>4</v>
          </cell>
          <cell r="S32">
            <v>3</v>
          </cell>
          <cell r="T32">
            <v>5</v>
          </cell>
          <cell r="U32">
            <v>5</v>
          </cell>
          <cell r="V32">
            <v>4</v>
          </cell>
        </row>
        <row r="33">
          <cell r="D33">
            <v>4</v>
          </cell>
          <cell r="E33">
            <v>5</v>
          </cell>
          <cell r="F33">
            <v>4</v>
          </cell>
          <cell r="G33">
            <v>3</v>
          </cell>
          <cell r="H33">
            <v>5</v>
          </cell>
          <cell r="I33">
            <v>3</v>
          </cell>
          <cell r="J33">
            <v>4</v>
          </cell>
          <cell r="K33">
            <v>4</v>
          </cell>
          <cell r="L33">
            <v>4</v>
          </cell>
          <cell r="N33">
            <v>3</v>
          </cell>
          <cell r="O33">
            <v>5</v>
          </cell>
          <cell r="P33">
            <v>5</v>
          </cell>
          <cell r="Q33">
            <v>4</v>
          </cell>
          <cell r="R33">
            <v>2</v>
          </cell>
          <cell r="S33">
            <v>4</v>
          </cell>
          <cell r="T33">
            <v>4</v>
          </cell>
          <cell r="U33">
            <v>3</v>
          </cell>
          <cell r="V33">
            <v>4</v>
          </cell>
        </row>
        <row r="34">
          <cell r="D34" t="str">
            <v/>
          </cell>
          <cell r="E34" t="str">
            <v/>
          </cell>
          <cell r="F34" t="str">
            <v/>
          </cell>
          <cell r="G34" t="str">
            <v/>
          </cell>
          <cell r="H34" t="str">
            <v/>
          </cell>
          <cell r="I34" t="str">
            <v/>
          </cell>
          <cell r="J34" t="str">
            <v/>
          </cell>
          <cell r="K34" t="str">
            <v/>
          </cell>
          <cell r="L34" t="str">
            <v/>
          </cell>
          <cell r="N34" t="str">
            <v/>
          </cell>
          <cell r="O34" t="str">
            <v/>
          </cell>
          <cell r="P34" t="str">
            <v/>
          </cell>
          <cell r="Q34" t="str">
            <v/>
          </cell>
          <cell r="R34" t="str">
            <v/>
          </cell>
          <cell r="S34" t="str">
            <v/>
          </cell>
          <cell r="T34" t="str">
            <v/>
          </cell>
          <cell r="U34" t="str">
            <v/>
          </cell>
          <cell r="V34" t="str">
            <v/>
          </cell>
        </row>
        <row r="35">
          <cell r="D35">
            <v>4</v>
          </cell>
          <cell r="E35">
            <v>5</v>
          </cell>
          <cell r="F35">
            <v>5</v>
          </cell>
          <cell r="G35">
            <v>4</v>
          </cell>
          <cell r="H35">
            <v>5</v>
          </cell>
          <cell r="I35">
            <v>3</v>
          </cell>
          <cell r="J35">
            <v>4</v>
          </cell>
          <cell r="K35">
            <v>3</v>
          </cell>
          <cell r="L35">
            <v>4</v>
          </cell>
          <cell r="N35">
            <v>3</v>
          </cell>
          <cell r="O35">
            <v>5</v>
          </cell>
          <cell r="P35">
            <v>5</v>
          </cell>
          <cell r="Q35">
            <v>4</v>
          </cell>
          <cell r="R35">
            <v>4</v>
          </cell>
          <cell r="S35">
            <v>5</v>
          </cell>
          <cell r="T35">
            <v>4</v>
          </cell>
          <cell r="U35">
            <v>3</v>
          </cell>
          <cell r="V35">
            <v>5</v>
          </cell>
        </row>
        <row r="36">
          <cell r="D36" t="str">
            <v/>
          </cell>
          <cell r="E36" t="str">
            <v/>
          </cell>
          <cell r="F36" t="str">
            <v/>
          </cell>
          <cell r="G36" t="str">
            <v/>
          </cell>
          <cell r="H36" t="str">
            <v/>
          </cell>
          <cell r="I36" t="str">
            <v/>
          </cell>
          <cell r="J36" t="str">
            <v/>
          </cell>
          <cell r="K36" t="str">
            <v/>
          </cell>
          <cell r="L36" t="str">
            <v/>
          </cell>
          <cell r="N36" t="str">
            <v/>
          </cell>
          <cell r="O36" t="str">
            <v/>
          </cell>
          <cell r="P36" t="str">
            <v/>
          </cell>
          <cell r="Q36" t="str">
            <v/>
          </cell>
          <cell r="R36" t="str">
            <v/>
          </cell>
          <cell r="S36" t="str">
            <v/>
          </cell>
          <cell r="T36" t="str">
            <v/>
          </cell>
          <cell r="U36" t="str">
            <v/>
          </cell>
          <cell r="V36" t="str">
            <v/>
          </cell>
        </row>
        <row r="37">
          <cell r="D37">
            <v>4</v>
          </cell>
          <cell r="E37">
            <v>5</v>
          </cell>
          <cell r="F37">
            <v>3</v>
          </cell>
          <cell r="G37">
            <v>3</v>
          </cell>
          <cell r="H37">
            <v>5</v>
          </cell>
          <cell r="I37">
            <v>6</v>
          </cell>
          <cell r="J37">
            <v>5</v>
          </cell>
          <cell r="K37">
            <v>3</v>
          </cell>
          <cell r="L37">
            <v>4</v>
          </cell>
          <cell r="N37">
            <v>7</v>
          </cell>
          <cell r="O37">
            <v>8</v>
          </cell>
          <cell r="P37">
            <v>7</v>
          </cell>
          <cell r="Q37">
            <v>6</v>
          </cell>
          <cell r="R37">
            <v>4</v>
          </cell>
          <cell r="S37">
            <v>4</v>
          </cell>
          <cell r="T37">
            <v>5</v>
          </cell>
          <cell r="U37">
            <v>3</v>
          </cell>
          <cell r="V37">
            <v>6</v>
          </cell>
        </row>
        <row r="38">
          <cell r="D38">
            <v>5</v>
          </cell>
          <cell r="E38">
            <v>5</v>
          </cell>
          <cell r="F38">
            <v>4</v>
          </cell>
          <cell r="G38">
            <v>3</v>
          </cell>
          <cell r="H38">
            <v>4</v>
          </cell>
          <cell r="I38">
            <v>3</v>
          </cell>
          <cell r="J38">
            <v>4</v>
          </cell>
          <cell r="K38">
            <v>3</v>
          </cell>
          <cell r="L38">
            <v>5</v>
          </cell>
          <cell r="N38">
            <v>4</v>
          </cell>
          <cell r="O38">
            <v>4</v>
          </cell>
          <cell r="P38">
            <v>3</v>
          </cell>
          <cell r="Q38">
            <v>3</v>
          </cell>
          <cell r="R38">
            <v>4</v>
          </cell>
          <cell r="S38">
            <v>4</v>
          </cell>
          <cell r="T38">
            <v>4</v>
          </cell>
          <cell r="U38">
            <v>4</v>
          </cell>
          <cell r="V38">
            <v>5</v>
          </cell>
        </row>
        <row r="39">
          <cell r="D39">
            <v>5</v>
          </cell>
          <cell r="E39">
            <v>5</v>
          </cell>
          <cell r="F39">
            <v>4</v>
          </cell>
          <cell r="G39">
            <v>2</v>
          </cell>
          <cell r="H39">
            <v>5</v>
          </cell>
          <cell r="I39">
            <v>4</v>
          </cell>
          <cell r="J39">
            <v>4</v>
          </cell>
          <cell r="K39">
            <v>2</v>
          </cell>
          <cell r="L39">
            <v>3</v>
          </cell>
          <cell r="N39">
            <v>6</v>
          </cell>
          <cell r="O39">
            <v>4</v>
          </cell>
          <cell r="P39">
            <v>5</v>
          </cell>
          <cell r="Q39">
            <v>3</v>
          </cell>
          <cell r="R39">
            <v>4</v>
          </cell>
          <cell r="S39">
            <v>5</v>
          </cell>
          <cell r="T39">
            <v>3</v>
          </cell>
          <cell r="U39">
            <v>3</v>
          </cell>
          <cell r="V39">
            <v>7</v>
          </cell>
        </row>
        <row r="40">
          <cell r="D40">
            <v>5</v>
          </cell>
          <cell r="E40">
            <v>4</v>
          </cell>
          <cell r="F40">
            <v>4</v>
          </cell>
          <cell r="G40">
            <v>3</v>
          </cell>
          <cell r="H40">
            <v>5</v>
          </cell>
          <cell r="I40">
            <v>3</v>
          </cell>
          <cell r="J40">
            <v>5</v>
          </cell>
          <cell r="K40">
            <v>4</v>
          </cell>
          <cell r="L40">
            <v>4</v>
          </cell>
          <cell r="N40">
            <v>3</v>
          </cell>
          <cell r="O40">
            <v>4</v>
          </cell>
          <cell r="P40">
            <v>4</v>
          </cell>
          <cell r="Q40">
            <v>4</v>
          </cell>
          <cell r="R40">
            <v>3</v>
          </cell>
          <cell r="S40">
            <v>3</v>
          </cell>
          <cell r="T40">
            <v>4</v>
          </cell>
          <cell r="U40">
            <v>3</v>
          </cell>
          <cell r="V40">
            <v>5</v>
          </cell>
        </row>
        <row r="41">
          <cell r="D41">
            <v>6</v>
          </cell>
          <cell r="E41">
            <v>5</v>
          </cell>
          <cell r="F41">
            <v>3</v>
          </cell>
          <cell r="G41">
            <v>4</v>
          </cell>
          <cell r="H41">
            <v>4</v>
          </cell>
          <cell r="I41">
            <v>4</v>
          </cell>
          <cell r="J41">
            <v>4</v>
          </cell>
          <cell r="K41">
            <v>4</v>
          </cell>
          <cell r="L41">
            <v>4</v>
          </cell>
          <cell r="N41">
            <v>3</v>
          </cell>
          <cell r="O41">
            <v>5</v>
          </cell>
          <cell r="P41">
            <v>4</v>
          </cell>
          <cell r="Q41">
            <v>5</v>
          </cell>
          <cell r="R41">
            <v>3</v>
          </cell>
          <cell r="S41">
            <v>4</v>
          </cell>
          <cell r="T41">
            <v>4</v>
          </cell>
          <cell r="U41">
            <v>4</v>
          </cell>
          <cell r="V41">
            <v>4</v>
          </cell>
        </row>
        <row r="42">
          <cell r="D42">
            <v>5</v>
          </cell>
          <cell r="E42">
            <v>5</v>
          </cell>
          <cell r="F42">
            <v>5</v>
          </cell>
          <cell r="G42">
            <v>4</v>
          </cell>
          <cell r="H42">
            <v>4</v>
          </cell>
          <cell r="I42">
            <v>3</v>
          </cell>
          <cell r="J42">
            <v>4</v>
          </cell>
          <cell r="K42">
            <v>3</v>
          </cell>
          <cell r="L42">
            <v>5</v>
          </cell>
          <cell r="N42">
            <v>5</v>
          </cell>
          <cell r="O42">
            <v>4</v>
          </cell>
          <cell r="P42">
            <v>5</v>
          </cell>
          <cell r="Q42">
            <v>4</v>
          </cell>
          <cell r="R42">
            <v>3</v>
          </cell>
          <cell r="S42">
            <v>5</v>
          </cell>
          <cell r="T42">
            <v>3</v>
          </cell>
          <cell r="U42">
            <v>3</v>
          </cell>
          <cell r="V42">
            <v>4</v>
          </cell>
        </row>
        <row r="43">
          <cell r="D43">
            <v>4</v>
          </cell>
          <cell r="E43">
            <v>6</v>
          </cell>
          <cell r="F43">
            <v>4</v>
          </cell>
          <cell r="G43">
            <v>2</v>
          </cell>
          <cell r="H43">
            <v>5</v>
          </cell>
          <cell r="I43">
            <v>5</v>
          </cell>
          <cell r="J43">
            <v>6</v>
          </cell>
          <cell r="K43">
            <v>2</v>
          </cell>
          <cell r="L43">
            <v>3</v>
          </cell>
          <cell r="N43">
            <v>3</v>
          </cell>
          <cell r="O43">
            <v>5</v>
          </cell>
          <cell r="P43">
            <v>3</v>
          </cell>
          <cell r="Q43">
            <v>4</v>
          </cell>
          <cell r="R43">
            <v>4</v>
          </cell>
          <cell r="S43">
            <v>4</v>
          </cell>
          <cell r="T43">
            <v>3</v>
          </cell>
          <cell r="U43">
            <v>5</v>
          </cell>
          <cell r="V43">
            <v>4</v>
          </cell>
        </row>
        <row r="44">
          <cell r="D44">
            <v>4</v>
          </cell>
          <cell r="E44">
            <v>6</v>
          </cell>
          <cell r="F44">
            <v>3</v>
          </cell>
          <cell r="G44">
            <v>3</v>
          </cell>
          <cell r="H44">
            <v>6</v>
          </cell>
          <cell r="I44">
            <v>4</v>
          </cell>
          <cell r="J44">
            <v>3</v>
          </cell>
          <cell r="K44">
            <v>4</v>
          </cell>
          <cell r="L44">
            <v>3</v>
          </cell>
          <cell r="N44">
            <v>4</v>
          </cell>
          <cell r="O44">
            <v>6</v>
          </cell>
          <cell r="P44">
            <v>4</v>
          </cell>
          <cell r="Q44">
            <v>4</v>
          </cell>
          <cell r="R44">
            <v>3</v>
          </cell>
          <cell r="S44">
            <v>3</v>
          </cell>
          <cell r="T44">
            <v>3</v>
          </cell>
          <cell r="U44">
            <v>3</v>
          </cell>
          <cell r="V44">
            <v>6</v>
          </cell>
        </row>
        <row r="45">
          <cell r="D45">
            <v>5</v>
          </cell>
          <cell r="E45">
            <v>5</v>
          </cell>
          <cell r="F45">
            <v>5</v>
          </cell>
          <cell r="G45">
            <v>3</v>
          </cell>
          <cell r="H45">
            <v>6</v>
          </cell>
          <cell r="I45">
            <v>4</v>
          </cell>
          <cell r="J45">
            <v>3</v>
          </cell>
          <cell r="K45">
            <v>4</v>
          </cell>
          <cell r="L45">
            <v>4</v>
          </cell>
          <cell r="N45">
            <v>4</v>
          </cell>
          <cell r="O45">
            <v>4</v>
          </cell>
          <cell r="P45">
            <v>4</v>
          </cell>
          <cell r="Q45">
            <v>4</v>
          </cell>
          <cell r="R45">
            <v>5</v>
          </cell>
          <cell r="S45">
            <v>5</v>
          </cell>
          <cell r="T45">
            <v>4</v>
          </cell>
          <cell r="U45">
            <v>3</v>
          </cell>
          <cell r="V45">
            <v>5</v>
          </cell>
        </row>
        <row r="46">
          <cell r="D46">
            <v>6</v>
          </cell>
          <cell r="E46">
            <v>5</v>
          </cell>
          <cell r="F46">
            <v>3</v>
          </cell>
          <cell r="G46">
            <v>2</v>
          </cell>
          <cell r="H46">
            <v>5</v>
          </cell>
          <cell r="I46">
            <v>3</v>
          </cell>
          <cell r="J46">
            <v>4</v>
          </cell>
          <cell r="K46">
            <v>3</v>
          </cell>
          <cell r="L46">
            <v>3</v>
          </cell>
          <cell r="N46">
            <v>4</v>
          </cell>
          <cell r="O46">
            <v>4</v>
          </cell>
          <cell r="P46">
            <v>4</v>
          </cell>
          <cell r="Q46">
            <v>5</v>
          </cell>
          <cell r="R46">
            <v>4</v>
          </cell>
          <cell r="S46">
            <v>5</v>
          </cell>
          <cell r="T46">
            <v>5</v>
          </cell>
          <cell r="U46">
            <v>3</v>
          </cell>
          <cell r="V46">
            <v>4</v>
          </cell>
        </row>
        <row r="47">
          <cell r="D47">
            <v>6</v>
          </cell>
          <cell r="E47">
            <v>6</v>
          </cell>
          <cell r="F47">
            <v>3</v>
          </cell>
          <cell r="G47">
            <v>4</v>
          </cell>
          <cell r="H47">
            <v>4</v>
          </cell>
          <cell r="I47">
            <v>4</v>
          </cell>
          <cell r="J47">
            <v>3</v>
          </cell>
          <cell r="K47">
            <v>3</v>
          </cell>
          <cell r="L47">
            <v>3</v>
          </cell>
          <cell r="N47">
            <v>3</v>
          </cell>
          <cell r="O47">
            <v>5</v>
          </cell>
          <cell r="P47">
            <v>5</v>
          </cell>
          <cell r="Q47">
            <v>4</v>
          </cell>
          <cell r="R47">
            <v>4</v>
          </cell>
          <cell r="S47">
            <v>3</v>
          </cell>
          <cell r="T47">
            <v>4</v>
          </cell>
          <cell r="U47">
            <v>4</v>
          </cell>
          <cell r="V47">
            <v>6</v>
          </cell>
        </row>
        <row r="48">
          <cell r="D48">
            <v>4</v>
          </cell>
          <cell r="E48">
            <v>4</v>
          </cell>
          <cell r="F48">
            <v>3</v>
          </cell>
          <cell r="G48">
            <v>3</v>
          </cell>
          <cell r="H48">
            <v>5</v>
          </cell>
          <cell r="I48">
            <v>5</v>
          </cell>
          <cell r="J48">
            <v>4</v>
          </cell>
          <cell r="K48">
            <v>3</v>
          </cell>
          <cell r="L48">
            <v>4</v>
          </cell>
          <cell r="N48">
            <v>4</v>
          </cell>
          <cell r="O48">
            <v>4</v>
          </cell>
          <cell r="P48">
            <v>6</v>
          </cell>
          <cell r="Q48">
            <v>4</v>
          </cell>
          <cell r="R48">
            <v>3</v>
          </cell>
          <cell r="S48">
            <v>4</v>
          </cell>
          <cell r="T48">
            <v>4</v>
          </cell>
          <cell r="U48">
            <v>3</v>
          </cell>
          <cell r="V48">
            <v>5</v>
          </cell>
        </row>
        <row r="49">
          <cell r="D49">
            <v>4</v>
          </cell>
          <cell r="E49">
            <v>4</v>
          </cell>
          <cell r="F49">
            <v>3</v>
          </cell>
          <cell r="G49">
            <v>5</v>
          </cell>
          <cell r="H49">
            <v>4</v>
          </cell>
          <cell r="I49">
            <v>3</v>
          </cell>
          <cell r="J49">
            <v>5</v>
          </cell>
          <cell r="K49">
            <v>4</v>
          </cell>
          <cell r="L49">
            <v>2</v>
          </cell>
          <cell r="N49">
            <v>6</v>
          </cell>
          <cell r="O49">
            <v>4</v>
          </cell>
          <cell r="P49">
            <v>4</v>
          </cell>
          <cell r="Q49">
            <v>3</v>
          </cell>
          <cell r="R49">
            <v>3</v>
          </cell>
          <cell r="S49">
            <v>3</v>
          </cell>
          <cell r="T49">
            <v>5</v>
          </cell>
          <cell r="U49">
            <v>4</v>
          </cell>
          <cell r="V49">
            <v>5</v>
          </cell>
        </row>
        <row r="50">
          <cell r="D50" t="str">
            <v/>
          </cell>
          <cell r="E50" t="str">
            <v/>
          </cell>
          <cell r="F50" t="str">
            <v/>
          </cell>
          <cell r="G50" t="str">
            <v/>
          </cell>
          <cell r="H50" t="str">
            <v/>
          </cell>
          <cell r="I50" t="str">
            <v/>
          </cell>
          <cell r="J50" t="str">
            <v/>
          </cell>
          <cell r="K50" t="str">
            <v/>
          </cell>
          <cell r="L50" t="str">
            <v/>
          </cell>
          <cell r="N50" t="str">
            <v/>
          </cell>
          <cell r="O50" t="str">
            <v/>
          </cell>
          <cell r="P50" t="str">
            <v/>
          </cell>
          <cell r="Q50" t="str">
            <v/>
          </cell>
          <cell r="R50" t="str">
            <v/>
          </cell>
          <cell r="S50" t="str">
            <v/>
          </cell>
          <cell r="T50" t="str">
            <v/>
          </cell>
          <cell r="U50" t="str">
            <v/>
          </cell>
          <cell r="V50" t="str">
            <v/>
          </cell>
        </row>
        <row r="51">
          <cell r="D51" t="str">
            <v/>
          </cell>
          <cell r="E51" t="str">
            <v/>
          </cell>
          <cell r="F51" t="str">
            <v/>
          </cell>
          <cell r="G51" t="str">
            <v/>
          </cell>
          <cell r="H51" t="str">
            <v/>
          </cell>
          <cell r="I51" t="str">
            <v/>
          </cell>
          <cell r="J51" t="str">
            <v/>
          </cell>
          <cell r="K51" t="str">
            <v/>
          </cell>
          <cell r="L51" t="str">
            <v/>
          </cell>
          <cell r="N51" t="str">
            <v/>
          </cell>
          <cell r="O51" t="str">
            <v/>
          </cell>
          <cell r="P51" t="str">
            <v/>
          </cell>
          <cell r="Q51" t="str">
            <v/>
          </cell>
          <cell r="R51" t="str">
            <v/>
          </cell>
          <cell r="S51" t="str">
            <v/>
          </cell>
          <cell r="T51" t="str">
            <v/>
          </cell>
          <cell r="U51" t="str">
            <v/>
          </cell>
          <cell r="V51" t="str">
            <v/>
          </cell>
        </row>
        <row r="52">
          <cell r="D52">
            <v>4</v>
          </cell>
          <cell r="E52">
            <v>5</v>
          </cell>
          <cell r="F52">
            <v>5</v>
          </cell>
          <cell r="G52">
            <v>3</v>
          </cell>
          <cell r="H52">
            <v>3</v>
          </cell>
          <cell r="I52">
            <v>3</v>
          </cell>
          <cell r="J52">
            <v>5</v>
          </cell>
          <cell r="K52">
            <v>3</v>
          </cell>
          <cell r="L52">
            <v>4</v>
          </cell>
          <cell r="N52">
            <v>3</v>
          </cell>
          <cell r="O52">
            <v>4</v>
          </cell>
          <cell r="P52">
            <v>4</v>
          </cell>
          <cell r="Q52">
            <v>3</v>
          </cell>
          <cell r="R52">
            <v>3</v>
          </cell>
          <cell r="S52">
            <v>4</v>
          </cell>
          <cell r="T52">
            <v>4</v>
          </cell>
          <cell r="U52">
            <v>3</v>
          </cell>
          <cell r="V52">
            <v>4</v>
          </cell>
        </row>
        <row r="53">
          <cell r="D53">
            <v>4</v>
          </cell>
          <cell r="E53">
            <v>4</v>
          </cell>
          <cell r="F53">
            <v>4</v>
          </cell>
          <cell r="G53">
            <v>4</v>
          </cell>
          <cell r="H53">
            <v>5</v>
          </cell>
          <cell r="I53">
            <v>3</v>
          </cell>
          <cell r="J53">
            <v>3</v>
          </cell>
          <cell r="K53">
            <v>4</v>
          </cell>
          <cell r="L53">
            <v>3</v>
          </cell>
          <cell r="N53">
            <v>5</v>
          </cell>
          <cell r="O53">
            <v>3</v>
          </cell>
          <cell r="P53">
            <v>4</v>
          </cell>
          <cell r="Q53">
            <v>3</v>
          </cell>
          <cell r="R53">
            <v>3</v>
          </cell>
          <cell r="S53">
            <v>4</v>
          </cell>
          <cell r="T53">
            <v>4</v>
          </cell>
          <cell r="U53">
            <v>3</v>
          </cell>
          <cell r="V53">
            <v>3</v>
          </cell>
        </row>
        <row r="54">
          <cell r="D54">
            <v>4</v>
          </cell>
          <cell r="E54">
            <v>5</v>
          </cell>
          <cell r="F54">
            <v>4</v>
          </cell>
          <cell r="G54">
            <v>3</v>
          </cell>
          <cell r="H54">
            <v>5</v>
          </cell>
          <cell r="I54">
            <v>3</v>
          </cell>
          <cell r="J54">
            <v>4</v>
          </cell>
          <cell r="K54">
            <v>4</v>
          </cell>
          <cell r="L54">
            <v>3</v>
          </cell>
          <cell r="N54">
            <v>4</v>
          </cell>
          <cell r="O54">
            <v>6</v>
          </cell>
          <cell r="P54">
            <v>5</v>
          </cell>
          <cell r="Q54">
            <v>4</v>
          </cell>
          <cell r="R54">
            <v>6</v>
          </cell>
          <cell r="S54">
            <v>5</v>
          </cell>
          <cell r="T54">
            <v>3</v>
          </cell>
          <cell r="U54">
            <v>4</v>
          </cell>
          <cell r="V54">
            <v>5</v>
          </cell>
        </row>
        <row r="55">
          <cell r="D55">
            <v>4</v>
          </cell>
          <cell r="E55">
            <v>5</v>
          </cell>
          <cell r="F55">
            <v>4</v>
          </cell>
          <cell r="G55">
            <v>3</v>
          </cell>
          <cell r="H55">
            <v>5</v>
          </cell>
          <cell r="I55">
            <v>4</v>
          </cell>
          <cell r="J55">
            <v>4</v>
          </cell>
          <cell r="K55">
            <v>3</v>
          </cell>
          <cell r="L55">
            <v>6</v>
          </cell>
          <cell r="N55">
            <v>5</v>
          </cell>
          <cell r="O55">
            <v>4</v>
          </cell>
          <cell r="P55">
            <v>4</v>
          </cell>
          <cell r="Q55">
            <v>4</v>
          </cell>
          <cell r="R55">
            <v>2</v>
          </cell>
          <cell r="S55">
            <v>5</v>
          </cell>
          <cell r="T55">
            <v>3</v>
          </cell>
          <cell r="U55">
            <v>3</v>
          </cell>
          <cell r="V55">
            <v>5</v>
          </cell>
        </row>
        <row r="56">
          <cell r="D56">
            <v>5</v>
          </cell>
          <cell r="E56">
            <v>6</v>
          </cell>
          <cell r="F56">
            <v>4</v>
          </cell>
          <cell r="G56">
            <v>4</v>
          </cell>
          <cell r="H56">
            <v>4</v>
          </cell>
          <cell r="I56">
            <v>4</v>
          </cell>
          <cell r="J56">
            <v>5</v>
          </cell>
          <cell r="K56">
            <v>3</v>
          </cell>
          <cell r="L56">
            <v>4</v>
          </cell>
          <cell r="N56">
            <v>4</v>
          </cell>
          <cell r="O56">
            <v>4</v>
          </cell>
          <cell r="P56">
            <v>4</v>
          </cell>
          <cell r="Q56">
            <v>5</v>
          </cell>
          <cell r="R56">
            <v>4</v>
          </cell>
          <cell r="S56">
            <v>4</v>
          </cell>
          <cell r="T56">
            <v>5</v>
          </cell>
          <cell r="U56">
            <v>5</v>
          </cell>
          <cell r="V56">
            <v>5</v>
          </cell>
        </row>
        <row r="57">
          <cell r="D57">
            <v>4</v>
          </cell>
          <cell r="E57">
            <v>5</v>
          </cell>
          <cell r="F57">
            <v>4</v>
          </cell>
          <cell r="G57">
            <v>4</v>
          </cell>
          <cell r="H57">
            <v>4</v>
          </cell>
          <cell r="I57">
            <v>4</v>
          </cell>
          <cell r="J57">
            <v>4</v>
          </cell>
          <cell r="K57">
            <v>3</v>
          </cell>
          <cell r="L57">
            <v>3</v>
          </cell>
          <cell r="N57">
            <v>5</v>
          </cell>
          <cell r="O57">
            <v>4</v>
          </cell>
          <cell r="P57">
            <v>5</v>
          </cell>
          <cell r="Q57">
            <v>4</v>
          </cell>
          <cell r="R57">
            <v>5</v>
          </cell>
          <cell r="S57">
            <v>4</v>
          </cell>
          <cell r="T57">
            <v>5</v>
          </cell>
          <cell r="U57">
            <v>3</v>
          </cell>
          <cell r="V57">
            <v>3</v>
          </cell>
        </row>
        <row r="58">
          <cell r="D58">
            <v>4</v>
          </cell>
          <cell r="E58">
            <v>4</v>
          </cell>
          <cell r="F58">
            <v>4</v>
          </cell>
          <cell r="G58">
            <v>4</v>
          </cell>
          <cell r="H58">
            <v>5</v>
          </cell>
          <cell r="I58">
            <v>4</v>
          </cell>
          <cell r="J58">
            <v>5</v>
          </cell>
          <cell r="K58">
            <v>4</v>
          </cell>
          <cell r="L58">
            <v>4</v>
          </cell>
          <cell r="N58">
            <v>4</v>
          </cell>
          <cell r="O58">
            <v>5</v>
          </cell>
          <cell r="P58">
            <v>6</v>
          </cell>
          <cell r="Q58">
            <v>5</v>
          </cell>
          <cell r="R58">
            <v>4</v>
          </cell>
          <cell r="S58">
            <v>5</v>
          </cell>
          <cell r="T58">
            <v>5</v>
          </cell>
          <cell r="U58">
            <v>3</v>
          </cell>
          <cell r="V58">
            <v>4</v>
          </cell>
        </row>
        <row r="59">
          <cell r="D59">
            <v>4</v>
          </cell>
          <cell r="E59">
            <v>5</v>
          </cell>
          <cell r="F59">
            <v>5</v>
          </cell>
          <cell r="G59">
            <v>4</v>
          </cell>
          <cell r="H59">
            <v>4</v>
          </cell>
          <cell r="I59">
            <v>3</v>
          </cell>
          <cell r="J59">
            <v>4</v>
          </cell>
          <cell r="K59">
            <v>3</v>
          </cell>
          <cell r="L59">
            <v>3</v>
          </cell>
          <cell r="N59">
            <v>3</v>
          </cell>
          <cell r="O59">
            <v>4</v>
          </cell>
          <cell r="P59">
            <v>5</v>
          </cell>
          <cell r="Q59">
            <v>4</v>
          </cell>
          <cell r="R59">
            <v>4</v>
          </cell>
          <cell r="S59">
            <v>4</v>
          </cell>
          <cell r="T59">
            <v>5</v>
          </cell>
          <cell r="U59">
            <v>4</v>
          </cell>
          <cell r="V59">
            <v>5</v>
          </cell>
        </row>
        <row r="60">
          <cell r="D60">
            <v>4</v>
          </cell>
          <cell r="E60">
            <v>5</v>
          </cell>
          <cell r="F60">
            <v>4</v>
          </cell>
          <cell r="G60">
            <v>3</v>
          </cell>
          <cell r="H60">
            <v>5</v>
          </cell>
          <cell r="I60">
            <v>4</v>
          </cell>
          <cell r="J60">
            <v>5</v>
          </cell>
          <cell r="K60">
            <v>4</v>
          </cell>
          <cell r="L60">
            <v>3</v>
          </cell>
          <cell r="N60">
            <v>3</v>
          </cell>
          <cell r="O60">
            <v>4</v>
          </cell>
          <cell r="P60">
            <v>4</v>
          </cell>
          <cell r="Q60">
            <v>6</v>
          </cell>
          <cell r="R60">
            <v>5</v>
          </cell>
          <cell r="S60">
            <v>3</v>
          </cell>
          <cell r="T60">
            <v>4</v>
          </cell>
          <cell r="U60">
            <v>5</v>
          </cell>
          <cell r="V60">
            <v>5</v>
          </cell>
        </row>
        <row r="61">
          <cell r="D61" t="str">
            <v/>
          </cell>
          <cell r="E61" t="str">
            <v/>
          </cell>
          <cell r="F61" t="str">
            <v/>
          </cell>
          <cell r="G61" t="str">
            <v/>
          </cell>
          <cell r="H61" t="str">
            <v/>
          </cell>
          <cell r="I61" t="str">
            <v/>
          </cell>
          <cell r="J61" t="str">
            <v/>
          </cell>
          <cell r="K61" t="str">
            <v/>
          </cell>
          <cell r="L61" t="str">
            <v/>
          </cell>
          <cell r="N61" t="str">
            <v/>
          </cell>
          <cell r="O61" t="str">
            <v/>
          </cell>
          <cell r="P61" t="str">
            <v/>
          </cell>
          <cell r="Q61" t="str">
            <v/>
          </cell>
          <cell r="R61" t="str">
            <v/>
          </cell>
          <cell r="S61" t="str">
            <v/>
          </cell>
          <cell r="T61" t="str">
            <v/>
          </cell>
          <cell r="U61" t="str">
            <v/>
          </cell>
          <cell r="V61" t="str">
            <v/>
          </cell>
        </row>
        <row r="62">
          <cell r="D62" t="str">
            <v/>
          </cell>
          <cell r="E62" t="str">
            <v/>
          </cell>
          <cell r="F62" t="str">
            <v/>
          </cell>
          <cell r="G62" t="str">
            <v/>
          </cell>
          <cell r="H62" t="str">
            <v/>
          </cell>
          <cell r="I62" t="str">
            <v/>
          </cell>
          <cell r="J62" t="str">
            <v/>
          </cell>
          <cell r="K62" t="str">
            <v/>
          </cell>
          <cell r="L62" t="str">
            <v/>
          </cell>
          <cell r="N62" t="str">
            <v/>
          </cell>
          <cell r="O62" t="str">
            <v/>
          </cell>
          <cell r="P62" t="str">
            <v/>
          </cell>
          <cell r="Q62" t="str">
            <v/>
          </cell>
          <cell r="R62" t="str">
            <v/>
          </cell>
          <cell r="S62" t="str">
            <v/>
          </cell>
          <cell r="T62" t="str">
            <v/>
          </cell>
          <cell r="U62" t="str">
            <v/>
          </cell>
          <cell r="V62" t="str">
            <v/>
          </cell>
        </row>
        <row r="63">
          <cell r="D63" t="str">
            <v/>
          </cell>
          <cell r="E63" t="str">
            <v/>
          </cell>
          <cell r="F63" t="str">
            <v/>
          </cell>
          <cell r="G63" t="str">
            <v/>
          </cell>
          <cell r="H63" t="str">
            <v/>
          </cell>
          <cell r="I63" t="str">
            <v/>
          </cell>
          <cell r="J63" t="str">
            <v/>
          </cell>
          <cell r="K63" t="str">
            <v/>
          </cell>
          <cell r="L63" t="str">
            <v/>
          </cell>
          <cell r="N63" t="str">
            <v/>
          </cell>
          <cell r="O63" t="str">
            <v/>
          </cell>
          <cell r="P63" t="str">
            <v/>
          </cell>
          <cell r="Q63" t="str">
            <v/>
          </cell>
          <cell r="R63" t="str">
            <v/>
          </cell>
          <cell r="S63" t="str">
            <v/>
          </cell>
          <cell r="T63" t="str">
            <v/>
          </cell>
          <cell r="U63" t="str">
            <v/>
          </cell>
          <cell r="V63" t="str">
            <v/>
          </cell>
        </row>
        <row r="64">
          <cell r="D64" t="str">
            <v/>
          </cell>
          <cell r="E64" t="str">
            <v/>
          </cell>
          <cell r="F64" t="str">
            <v/>
          </cell>
          <cell r="G64" t="str">
            <v/>
          </cell>
          <cell r="H64" t="str">
            <v/>
          </cell>
          <cell r="I64" t="str">
            <v/>
          </cell>
          <cell r="J64" t="str">
            <v/>
          </cell>
          <cell r="K64" t="str">
            <v/>
          </cell>
          <cell r="L64" t="str">
            <v/>
          </cell>
          <cell r="N64" t="str">
            <v/>
          </cell>
          <cell r="O64" t="str">
            <v/>
          </cell>
          <cell r="P64" t="str">
            <v/>
          </cell>
          <cell r="Q64" t="str">
            <v/>
          </cell>
          <cell r="R64" t="str">
            <v/>
          </cell>
          <cell r="S64" t="str">
            <v/>
          </cell>
          <cell r="T64" t="str">
            <v/>
          </cell>
          <cell r="U64" t="str">
            <v/>
          </cell>
          <cell r="V64" t="str">
            <v/>
          </cell>
        </row>
        <row r="65">
          <cell r="D65" t="str">
            <v/>
          </cell>
          <cell r="E65" t="str">
            <v/>
          </cell>
          <cell r="F65" t="str">
            <v/>
          </cell>
          <cell r="G65" t="str">
            <v/>
          </cell>
          <cell r="H65" t="str">
            <v/>
          </cell>
          <cell r="I65" t="str">
            <v/>
          </cell>
          <cell r="J65" t="str">
            <v/>
          </cell>
          <cell r="K65" t="str">
            <v/>
          </cell>
          <cell r="L65" t="str">
            <v/>
          </cell>
          <cell r="N65" t="str">
            <v/>
          </cell>
          <cell r="O65" t="str">
            <v/>
          </cell>
          <cell r="P65" t="str">
            <v/>
          </cell>
          <cell r="Q65" t="str">
            <v/>
          </cell>
          <cell r="R65" t="str">
            <v/>
          </cell>
          <cell r="S65" t="str">
            <v/>
          </cell>
          <cell r="T65" t="str">
            <v/>
          </cell>
          <cell r="U65" t="str">
            <v/>
          </cell>
          <cell r="V65" t="str">
            <v/>
          </cell>
        </row>
        <row r="66">
          <cell r="D66" t="str">
            <v/>
          </cell>
          <cell r="E66" t="str">
            <v/>
          </cell>
          <cell r="F66" t="str">
            <v/>
          </cell>
          <cell r="G66" t="str">
            <v/>
          </cell>
          <cell r="H66" t="str">
            <v/>
          </cell>
          <cell r="I66" t="str">
            <v/>
          </cell>
          <cell r="J66" t="str">
            <v/>
          </cell>
          <cell r="K66" t="str">
            <v/>
          </cell>
          <cell r="L66" t="str">
            <v/>
          </cell>
          <cell r="N66" t="str">
            <v/>
          </cell>
          <cell r="O66" t="str">
            <v/>
          </cell>
          <cell r="P66" t="str">
            <v/>
          </cell>
          <cell r="Q66" t="str">
            <v/>
          </cell>
          <cell r="R66" t="str">
            <v/>
          </cell>
          <cell r="S66" t="str">
            <v/>
          </cell>
          <cell r="T66" t="str">
            <v/>
          </cell>
          <cell r="U66" t="str">
            <v/>
          </cell>
          <cell r="V66" t="str">
            <v/>
          </cell>
        </row>
        <row r="67">
          <cell r="D67" t="str">
            <v/>
          </cell>
          <cell r="E67" t="str">
            <v/>
          </cell>
          <cell r="F67" t="str">
            <v/>
          </cell>
          <cell r="G67" t="str">
            <v/>
          </cell>
          <cell r="H67" t="str">
            <v/>
          </cell>
          <cell r="I67" t="str">
            <v/>
          </cell>
          <cell r="J67" t="str">
            <v/>
          </cell>
          <cell r="K67" t="str">
            <v/>
          </cell>
          <cell r="L67" t="str">
            <v/>
          </cell>
          <cell r="N67" t="str">
            <v/>
          </cell>
          <cell r="O67" t="str">
            <v/>
          </cell>
          <cell r="P67" t="str">
            <v/>
          </cell>
          <cell r="Q67" t="str">
            <v/>
          </cell>
          <cell r="R67" t="str">
            <v/>
          </cell>
          <cell r="S67" t="str">
            <v/>
          </cell>
          <cell r="T67" t="str">
            <v/>
          </cell>
          <cell r="U67" t="str">
            <v/>
          </cell>
          <cell r="V67" t="str">
            <v/>
          </cell>
        </row>
        <row r="68">
          <cell r="D68" t="str">
            <v/>
          </cell>
          <cell r="E68" t="str">
            <v/>
          </cell>
          <cell r="F68" t="str">
            <v/>
          </cell>
          <cell r="G68" t="str">
            <v/>
          </cell>
          <cell r="H68" t="str">
            <v/>
          </cell>
          <cell r="I68" t="str">
            <v/>
          </cell>
          <cell r="J68" t="str">
            <v/>
          </cell>
          <cell r="K68" t="str">
            <v/>
          </cell>
          <cell r="L68" t="str">
            <v/>
          </cell>
          <cell r="N68" t="str">
            <v/>
          </cell>
          <cell r="O68" t="str">
            <v/>
          </cell>
          <cell r="P68" t="str">
            <v/>
          </cell>
          <cell r="Q68" t="str">
            <v/>
          </cell>
          <cell r="R68" t="str">
            <v/>
          </cell>
          <cell r="S68" t="str">
            <v/>
          </cell>
          <cell r="T68" t="str">
            <v/>
          </cell>
          <cell r="U68" t="str">
            <v/>
          </cell>
          <cell r="V68" t="str">
            <v/>
          </cell>
        </row>
        <row r="69">
          <cell r="D69" t="str">
            <v/>
          </cell>
          <cell r="E69" t="str">
            <v/>
          </cell>
          <cell r="F69" t="str">
            <v/>
          </cell>
          <cell r="G69" t="str">
            <v/>
          </cell>
          <cell r="H69" t="str">
            <v/>
          </cell>
          <cell r="I69" t="str">
            <v/>
          </cell>
          <cell r="J69" t="str">
            <v/>
          </cell>
          <cell r="K69" t="str">
            <v/>
          </cell>
          <cell r="L69" t="str">
            <v/>
          </cell>
          <cell r="N69" t="str">
            <v/>
          </cell>
          <cell r="O69" t="str">
            <v/>
          </cell>
          <cell r="P69" t="str">
            <v/>
          </cell>
          <cell r="Q69" t="str">
            <v/>
          </cell>
          <cell r="R69" t="str">
            <v/>
          </cell>
          <cell r="S69" t="str">
            <v/>
          </cell>
          <cell r="T69" t="str">
            <v/>
          </cell>
          <cell r="U69" t="str">
            <v/>
          </cell>
          <cell r="V69" t="str">
            <v/>
          </cell>
        </row>
        <row r="70">
          <cell r="D70" t="str">
            <v/>
          </cell>
          <cell r="E70" t="str">
            <v/>
          </cell>
          <cell r="F70" t="str">
            <v/>
          </cell>
          <cell r="G70" t="str">
            <v/>
          </cell>
          <cell r="H70" t="str">
            <v/>
          </cell>
          <cell r="I70" t="str">
            <v/>
          </cell>
          <cell r="J70" t="str">
            <v/>
          </cell>
          <cell r="K70" t="str">
            <v/>
          </cell>
          <cell r="L70" t="str">
            <v/>
          </cell>
          <cell r="N70" t="str">
            <v/>
          </cell>
          <cell r="O70" t="str">
            <v/>
          </cell>
          <cell r="P70" t="str">
            <v/>
          </cell>
          <cell r="Q70" t="str">
            <v/>
          </cell>
          <cell r="R70" t="str">
            <v/>
          </cell>
          <cell r="S70" t="str">
            <v/>
          </cell>
          <cell r="T70" t="str">
            <v/>
          </cell>
          <cell r="U70" t="str">
            <v/>
          </cell>
          <cell r="V70" t="str">
            <v/>
          </cell>
        </row>
        <row r="71">
          <cell r="D71" t="str">
            <v/>
          </cell>
          <cell r="E71" t="str">
            <v/>
          </cell>
          <cell r="F71" t="str">
            <v/>
          </cell>
          <cell r="G71" t="str">
            <v/>
          </cell>
          <cell r="H71" t="str">
            <v/>
          </cell>
          <cell r="I71" t="str">
            <v/>
          </cell>
          <cell r="J71" t="str">
            <v/>
          </cell>
          <cell r="K71" t="str">
            <v/>
          </cell>
          <cell r="L71" t="str">
            <v/>
          </cell>
          <cell r="N71" t="str">
            <v/>
          </cell>
          <cell r="O71" t="str">
            <v/>
          </cell>
          <cell r="P71" t="str">
            <v/>
          </cell>
          <cell r="Q71" t="str">
            <v/>
          </cell>
          <cell r="R71" t="str">
            <v/>
          </cell>
          <cell r="S71" t="str">
            <v/>
          </cell>
          <cell r="T71" t="str">
            <v/>
          </cell>
          <cell r="U71" t="str">
            <v/>
          </cell>
          <cell r="V71" t="str">
            <v/>
          </cell>
        </row>
        <row r="72">
          <cell r="D72" t="str">
            <v/>
          </cell>
          <cell r="E72" t="str">
            <v/>
          </cell>
          <cell r="F72" t="str">
            <v/>
          </cell>
          <cell r="G72" t="str">
            <v/>
          </cell>
          <cell r="H72" t="str">
            <v/>
          </cell>
          <cell r="I72" t="str">
            <v/>
          </cell>
          <cell r="J72" t="str">
            <v/>
          </cell>
          <cell r="K72" t="str">
            <v/>
          </cell>
          <cell r="L72" t="str">
            <v/>
          </cell>
          <cell r="N72" t="str">
            <v/>
          </cell>
          <cell r="O72" t="str">
            <v/>
          </cell>
          <cell r="P72" t="str">
            <v/>
          </cell>
          <cell r="Q72" t="str">
            <v/>
          </cell>
          <cell r="R72" t="str">
            <v/>
          </cell>
          <cell r="S72" t="str">
            <v/>
          </cell>
          <cell r="T72" t="str">
            <v/>
          </cell>
          <cell r="U72" t="str">
            <v/>
          </cell>
          <cell r="V72" t="str">
            <v/>
          </cell>
        </row>
        <row r="73">
          <cell r="D73" t="str">
            <v/>
          </cell>
          <cell r="E73" t="str">
            <v/>
          </cell>
          <cell r="F73" t="str">
            <v/>
          </cell>
          <cell r="G73" t="str">
            <v/>
          </cell>
          <cell r="H73" t="str">
            <v/>
          </cell>
          <cell r="I73" t="str">
            <v/>
          </cell>
          <cell r="J73" t="str">
            <v/>
          </cell>
          <cell r="K73" t="str">
            <v/>
          </cell>
          <cell r="L73" t="str">
            <v/>
          </cell>
          <cell r="N73" t="str">
            <v/>
          </cell>
          <cell r="O73" t="str">
            <v/>
          </cell>
          <cell r="P73" t="str">
            <v/>
          </cell>
          <cell r="Q73" t="str">
            <v/>
          </cell>
          <cell r="R73" t="str">
            <v/>
          </cell>
          <cell r="S73" t="str">
            <v/>
          </cell>
          <cell r="T73" t="str">
            <v/>
          </cell>
          <cell r="U73" t="str">
            <v/>
          </cell>
          <cell r="V73" t="str">
            <v/>
          </cell>
        </row>
        <row r="74">
          <cell r="D74" t="str">
            <v/>
          </cell>
          <cell r="E74" t="str">
            <v/>
          </cell>
          <cell r="F74" t="str">
            <v/>
          </cell>
          <cell r="G74" t="str">
            <v/>
          </cell>
          <cell r="H74" t="str">
            <v/>
          </cell>
          <cell r="I74" t="str">
            <v/>
          </cell>
          <cell r="J74" t="str">
            <v/>
          </cell>
          <cell r="K74" t="str">
            <v/>
          </cell>
          <cell r="L74" t="str">
            <v/>
          </cell>
          <cell r="N74" t="str">
            <v/>
          </cell>
          <cell r="O74" t="str">
            <v/>
          </cell>
          <cell r="P74" t="str">
            <v/>
          </cell>
          <cell r="Q74" t="str">
            <v/>
          </cell>
          <cell r="R74" t="str">
            <v/>
          </cell>
          <cell r="S74" t="str">
            <v/>
          </cell>
          <cell r="T74" t="str">
            <v/>
          </cell>
          <cell r="U74" t="str">
            <v/>
          </cell>
          <cell r="V74" t="str">
            <v/>
          </cell>
        </row>
        <row r="75">
          <cell r="D75" t="str">
            <v/>
          </cell>
          <cell r="E75" t="str">
            <v/>
          </cell>
          <cell r="F75" t="str">
            <v/>
          </cell>
          <cell r="G75" t="str">
            <v/>
          </cell>
          <cell r="H75" t="str">
            <v/>
          </cell>
          <cell r="I75" t="str">
            <v/>
          </cell>
          <cell r="J75" t="str">
            <v/>
          </cell>
          <cell r="K75" t="str">
            <v/>
          </cell>
          <cell r="L75" t="str">
            <v/>
          </cell>
          <cell r="N75" t="str">
            <v/>
          </cell>
          <cell r="O75" t="str">
            <v/>
          </cell>
          <cell r="P75" t="str">
            <v/>
          </cell>
          <cell r="Q75" t="str">
            <v/>
          </cell>
          <cell r="R75" t="str">
            <v/>
          </cell>
          <cell r="S75" t="str">
            <v/>
          </cell>
          <cell r="T75" t="str">
            <v/>
          </cell>
          <cell r="U75" t="str">
            <v/>
          </cell>
          <cell r="V75" t="str">
            <v/>
          </cell>
        </row>
        <row r="76">
          <cell r="D76" t="str">
            <v/>
          </cell>
          <cell r="E76" t="str">
            <v/>
          </cell>
          <cell r="F76" t="str">
            <v/>
          </cell>
          <cell r="G76" t="str">
            <v/>
          </cell>
          <cell r="H76" t="str">
            <v/>
          </cell>
          <cell r="I76" t="str">
            <v/>
          </cell>
          <cell r="J76" t="str">
            <v/>
          </cell>
          <cell r="K76" t="str">
            <v/>
          </cell>
          <cell r="L76" t="str">
            <v/>
          </cell>
          <cell r="N76" t="str">
            <v/>
          </cell>
          <cell r="O76" t="str">
            <v/>
          </cell>
          <cell r="P76" t="str">
            <v/>
          </cell>
          <cell r="Q76" t="str">
            <v/>
          </cell>
          <cell r="R76" t="str">
            <v/>
          </cell>
          <cell r="S76" t="str">
            <v/>
          </cell>
          <cell r="T76" t="str">
            <v/>
          </cell>
          <cell r="U76" t="str">
            <v/>
          </cell>
          <cell r="V76" t="str">
            <v/>
          </cell>
        </row>
        <row r="77">
          <cell r="D77" t="str">
            <v/>
          </cell>
          <cell r="E77" t="str">
            <v/>
          </cell>
          <cell r="F77" t="str">
            <v/>
          </cell>
          <cell r="G77" t="str">
            <v/>
          </cell>
          <cell r="H77" t="str">
            <v/>
          </cell>
          <cell r="I77" t="str">
            <v/>
          </cell>
          <cell r="J77" t="str">
            <v/>
          </cell>
          <cell r="K77" t="str">
            <v/>
          </cell>
          <cell r="L77" t="str">
            <v/>
          </cell>
          <cell r="N77" t="str">
            <v/>
          </cell>
          <cell r="O77" t="str">
            <v/>
          </cell>
          <cell r="P77" t="str">
            <v/>
          </cell>
          <cell r="Q77" t="str">
            <v/>
          </cell>
          <cell r="R77" t="str">
            <v/>
          </cell>
          <cell r="S77" t="str">
            <v/>
          </cell>
          <cell r="T77" t="str">
            <v/>
          </cell>
          <cell r="U77" t="str">
            <v/>
          </cell>
          <cell r="V77" t="str">
            <v/>
          </cell>
        </row>
        <row r="78">
          <cell r="D78" t="str">
            <v/>
          </cell>
          <cell r="E78" t="str">
            <v/>
          </cell>
          <cell r="F78" t="str">
            <v/>
          </cell>
          <cell r="G78" t="str">
            <v/>
          </cell>
          <cell r="H78" t="str">
            <v/>
          </cell>
          <cell r="I78" t="str">
            <v/>
          </cell>
          <cell r="J78" t="str">
            <v/>
          </cell>
          <cell r="K78" t="str">
            <v/>
          </cell>
          <cell r="L78" t="str">
            <v/>
          </cell>
          <cell r="N78" t="str">
            <v/>
          </cell>
          <cell r="O78" t="str">
            <v/>
          </cell>
          <cell r="P78" t="str">
            <v/>
          </cell>
          <cell r="Q78" t="str">
            <v/>
          </cell>
          <cell r="R78" t="str">
            <v/>
          </cell>
          <cell r="S78" t="str">
            <v/>
          </cell>
          <cell r="T78" t="str">
            <v/>
          </cell>
          <cell r="U78" t="str">
            <v/>
          </cell>
          <cell r="V78" t="str">
            <v/>
          </cell>
        </row>
        <row r="79">
          <cell r="D79" t="str">
            <v/>
          </cell>
          <cell r="E79" t="str">
            <v/>
          </cell>
          <cell r="F79" t="str">
            <v/>
          </cell>
          <cell r="G79" t="str">
            <v/>
          </cell>
          <cell r="H79" t="str">
            <v/>
          </cell>
          <cell r="I79" t="str">
            <v/>
          </cell>
          <cell r="J79" t="str">
            <v/>
          </cell>
          <cell r="K79" t="str">
            <v/>
          </cell>
          <cell r="L79" t="str">
            <v/>
          </cell>
          <cell r="N79" t="str">
            <v/>
          </cell>
          <cell r="O79" t="str">
            <v/>
          </cell>
          <cell r="P79" t="str">
            <v/>
          </cell>
          <cell r="Q79" t="str">
            <v/>
          </cell>
          <cell r="R79" t="str">
            <v/>
          </cell>
          <cell r="S79" t="str">
            <v/>
          </cell>
          <cell r="T79" t="str">
            <v/>
          </cell>
          <cell r="U79" t="str">
            <v/>
          </cell>
          <cell r="V79" t="str">
            <v/>
          </cell>
        </row>
        <row r="80">
          <cell r="D80" t="str">
            <v/>
          </cell>
          <cell r="E80" t="str">
            <v/>
          </cell>
          <cell r="F80" t="str">
            <v/>
          </cell>
          <cell r="G80" t="str">
            <v/>
          </cell>
          <cell r="H80" t="str">
            <v/>
          </cell>
          <cell r="I80" t="str">
            <v/>
          </cell>
          <cell r="J80" t="str">
            <v/>
          </cell>
          <cell r="K80" t="str">
            <v/>
          </cell>
          <cell r="L80" t="str">
            <v/>
          </cell>
          <cell r="N80" t="str">
            <v/>
          </cell>
          <cell r="O80" t="str">
            <v/>
          </cell>
          <cell r="P80" t="str">
            <v/>
          </cell>
          <cell r="Q80" t="str">
            <v/>
          </cell>
          <cell r="R80" t="str">
            <v/>
          </cell>
          <cell r="S80" t="str">
            <v/>
          </cell>
          <cell r="T80" t="str">
            <v/>
          </cell>
          <cell r="U80" t="str">
            <v/>
          </cell>
          <cell r="V80" t="str">
            <v/>
          </cell>
        </row>
        <row r="81">
          <cell r="D81" t="str">
            <v/>
          </cell>
          <cell r="E81" t="str">
            <v/>
          </cell>
          <cell r="F81" t="str">
            <v/>
          </cell>
          <cell r="G81" t="str">
            <v/>
          </cell>
          <cell r="H81" t="str">
            <v/>
          </cell>
          <cell r="I81" t="str">
            <v/>
          </cell>
          <cell r="J81" t="str">
            <v/>
          </cell>
          <cell r="K81" t="str">
            <v/>
          </cell>
          <cell r="L81" t="str">
            <v/>
          </cell>
          <cell r="N81" t="str">
            <v/>
          </cell>
          <cell r="O81" t="str">
            <v/>
          </cell>
          <cell r="P81" t="str">
            <v/>
          </cell>
          <cell r="Q81" t="str">
            <v/>
          </cell>
          <cell r="R81" t="str">
            <v/>
          </cell>
          <cell r="S81" t="str">
            <v/>
          </cell>
          <cell r="T81" t="str">
            <v/>
          </cell>
          <cell r="U81" t="str">
            <v/>
          </cell>
          <cell r="V81" t="str">
            <v/>
          </cell>
        </row>
        <row r="82">
          <cell r="D82" t="str">
            <v/>
          </cell>
          <cell r="E82" t="str">
            <v/>
          </cell>
          <cell r="F82" t="str">
            <v/>
          </cell>
          <cell r="G82" t="str">
            <v/>
          </cell>
          <cell r="H82" t="str">
            <v/>
          </cell>
          <cell r="I82" t="str">
            <v/>
          </cell>
          <cell r="J82" t="str">
            <v/>
          </cell>
          <cell r="K82" t="str">
            <v/>
          </cell>
          <cell r="L82" t="str">
            <v/>
          </cell>
          <cell r="N82" t="str">
            <v/>
          </cell>
          <cell r="O82" t="str">
            <v/>
          </cell>
          <cell r="P82" t="str">
            <v/>
          </cell>
          <cell r="Q82" t="str">
            <v/>
          </cell>
          <cell r="R82" t="str">
            <v/>
          </cell>
          <cell r="S82" t="str">
            <v/>
          </cell>
          <cell r="T82" t="str">
            <v/>
          </cell>
          <cell r="U82" t="str">
            <v/>
          </cell>
          <cell r="V82" t="str">
            <v/>
          </cell>
        </row>
        <row r="83">
          <cell r="D83" t="str">
            <v/>
          </cell>
          <cell r="E83" t="str">
            <v/>
          </cell>
          <cell r="F83" t="str">
            <v/>
          </cell>
          <cell r="G83" t="str">
            <v/>
          </cell>
          <cell r="H83" t="str">
            <v/>
          </cell>
          <cell r="I83" t="str">
            <v/>
          </cell>
          <cell r="J83" t="str">
            <v/>
          </cell>
          <cell r="K83" t="str">
            <v/>
          </cell>
          <cell r="L83" t="str">
            <v/>
          </cell>
          <cell r="N83" t="str">
            <v/>
          </cell>
          <cell r="O83" t="str">
            <v/>
          </cell>
          <cell r="P83" t="str">
            <v/>
          </cell>
          <cell r="Q83" t="str">
            <v/>
          </cell>
          <cell r="R83" t="str">
            <v/>
          </cell>
          <cell r="S83" t="str">
            <v/>
          </cell>
          <cell r="T83" t="str">
            <v/>
          </cell>
          <cell r="U83" t="str">
            <v/>
          </cell>
          <cell r="V83" t="str">
            <v/>
          </cell>
        </row>
        <row r="84">
          <cell r="D84" t="str">
            <v/>
          </cell>
          <cell r="E84" t="str">
            <v/>
          </cell>
          <cell r="F84" t="str">
            <v/>
          </cell>
          <cell r="G84" t="str">
            <v/>
          </cell>
          <cell r="H84" t="str">
            <v/>
          </cell>
          <cell r="I84" t="str">
            <v/>
          </cell>
          <cell r="J84" t="str">
            <v/>
          </cell>
          <cell r="K84" t="str">
            <v/>
          </cell>
          <cell r="L84" t="str">
            <v/>
          </cell>
          <cell r="N84" t="str">
            <v/>
          </cell>
          <cell r="O84" t="str">
            <v/>
          </cell>
          <cell r="P84" t="str">
            <v/>
          </cell>
          <cell r="Q84" t="str">
            <v/>
          </cell>
          <cell r="R84" t="str">
            <v/>
          </cell>
          <cell r="S84" t="str">
            <v/>
          </cell>
          <cell r="T84" t="str">
            <v/>
          </cell>
          <cell r="U84" t="str">
            <v/>
          </cell>
          <cell r="V84" t="str">
            <v/>
          </cell>
        </row>
        <row r="85">
          <cell r="D85" t="str">
            <v/>
          </cell>
          <cell r="E85" t="str">
            <v/>
          </cell>
          <cell r="F85" t="str">
            <v/>
          </cell>
          <cell r="G85" t="str">
            <v/>
          </cell>
          <cell r="H85" t="str">
            <v/>
          </cell>
          <cell r="I85" t="str">
            <v/>
          </cell>
          <cell r="J85" t="str">
            <v/>
          </cell>
          <cell r="K85" t="str">
            <v/>
          </cell>
          <cell r="L85" t="str">
            <v/>
          </cell>
          <cell r="N85" t="str">
            <v/>
          </cell>
          <cell r="O85" t="str">
            <v/>
          </cell>
          <cell r="P85" t="str">
            <v/>
          </cell>
          <cell r="Q85" t="str">
            <v/>
          </cell>
          <cell r="R85" t="str">
            <v/>
          </cell>
          <cell r="S85" t="str">
            <v/>
          </cell>
          <cell r="T85" t="str">
            <v/>
          </cell>
          <cell r="U85" t="str">
            <v/>
          </cell>
          <cell r="V85" t="str">
            <v/>
          </cell>
        </row>
        <row r="86">
          <cell r="D86" t="str">
            <v/>
          </cell>
          <cell r="E86" t="str">
            <v/>
          </cell>
          <cell r="F86" t="str">
            <v/>
          </cell>
          <cell r="G86" t="str">
            <v/>
          </cell>
          <cell r="H86" t="str">
            <v/>
          </cell>
          <cell r="I86" t="str">
            <v/>
          </cell>
          <cell r="J86" t="str">
            <v/>
          </cell>
          <cell r="K86" t="str">
            <v/>
          </cell>
          <cell r="L86" t="str">
            <v/>
          </cell>
          <cell r="N86" t="str">
            <v/>
          </cell>
          <cell r="O86" t="str">
            <v/>
          </cell>
          <cell r="P86" t="str">
            <v/>
          </cell>
          <cell r="Q86" t="str">
            <v/>
          </cell>
          <cell r="R86" t="str">
            <v/>
          </cell>
          <cell r="S86" t="str">
            <v/>
          </cell>
          <cell r="T86" t="str">
            <v/>
          </cell>
          <cell r="U86" t="str">
            <v/>
          </cell>
          <cell r="V86" t="str">
            <v/>
          </cell>
        </row>
        <row r="87">
          <cell r="D87" t="str">
            <v/>
          </cell>
          <cell r="E87" t="str">
            <v/>
          </cell>
          <cell r="F87" t="str">
            <v/>
          </cell>
          <cell r="G87" t="str">
            <v/>
          </cell>
          <cell r="H87" t="str">
            <v/>
          </cell>
          <cell r="I87" t="str">
            <v/>
          </cell>
          <cell r="J87" t="str">
            <v/>
          </cell>
          <cell r="K87" t="str">
            <v/>
          </cell>
          <cell r="L87" t="str">
            <v/>
          </cell>
          <cell r="N87" t="str">
            <v/>
          </cell>
          <cell r="O87" t="str">
            <v/>
          </cell>
          <cell r="P87" t="str">
            <v/>
          </cell>
          <cell r="Q87" t="str">
            <v/>
          </cell>
          <cell r="R87" t="str">
            <v/>
          </cell>
          <cell r="S87" t="str">
            <v/>
          </cell>
          <cell r="T87" t="str">
            <v/>
          </cell>
          <cell r="U87" t="str">
            <v/>
          </cell>
          <cell r="V87" t="str">
            <v/>
          </cell>
        </row>
        <row r="88">
          <cell r="D88" t="str">
            <v/>
          </cell>
          <cell r="E88" t="str">
            <v/>
          </cell>
          <cell r="F88" t="str">
            <v/>
          </cell>
          <cell r="G88" t="str">
            <v/>
          </cell>
          <cell r="H88" t="str">
            <v/>
          </cell>
          <cell r="I88" t="str">
            <v/>
          </cell>
          <cell r="J88" t="str">
            <v/>
          </cell>
          <cell r="K88" t="str">
            <v/>
          </cell>
          <cell r="L88" t="str">
            <v/>
          </cell>
          <cell r="N88" t="str">
            <v/>
          </cell>
          <cell r="O88" t="str">
            <v/>
          </cell>
          <cell r="P88" t="str">
            <v/>
          </cell>
          <cell r="Q88" t="str">
            <v/>
          </cell>
          <cell r="R88" t="str">
            <v/>
          </cell>
          <cell r="S88" t="str">
            <v/>
          </cell>
          <cell r="T88" t="str">
            <v/>
          </cell>
          <cell r="U88" t="str">
            <v/>
          </cell>
          <cell r="V88" t="str">
            <v/>
          </cell>
        </row>
        <row r="89">
          <cell r="D89" t="str">
            <v/>
          </cell>
          <cell r="E89" t="str">
            <v/>
          </cell>
          <cell r="F89" t="str">
            <v/>
          </cell>
          <cell r="G89" t="str">
            <v/>
          </cell>
          <cell r="H89" t="str">
            <v/>
          </cell>
          <cell r="I89" t="str">
            <v/>
          </cell>
          <cell r="J89" t="str">
            <v/>
          </cell>
          <cell r="K89" t="str">
            <v/>
          </cell>
          <cell r="L89" t="str">
            <v/>
          </cell>
          <cell r="N89" t="str">
            <v/>
          </cell>
          <cell r="O89" t="str">
            <v/>
          </cell>
          <cell r="P89" t="str">
            <v/>
          </cell>
          <cell r="Q89" t="str">
            <v/>
          </cell>
          <cell r="R89" t="str">
            <v/>
          </cell>
          <cell r="S89" t="str">
            <v/>
          </cell>
          <cell r="T89" t="str">
            <v/>
          </cell>
          <cell r="U89" t="str">
            <v/>
          </cell>
          <cell r="V89" t="str">
            <v/>
          </cell>
        </row>
        <row r="90">
          <cell r="D90" t="str">
            <v/>
          </cell>
          <cell r="E90" t="str">
            <v/>
          </cell>
          <cell r="F90" t="str">
            <v/>
          </cell>
          <cell r="G90" t="str">
            <v/>
          </cell>
          <cell r="H90" t="str">
            <v/>
          </cell>
          <cell r="I90" t="str">
            <v/>
          </cell>
          <cell r="J90" t="str">
            <v/>
          </cell>
          <cell r="K90" t="str">
            <v/>
          </cell>
          <cell r="L90" t="str">
            <v/>
          </cell>
          <cell r="N90" t="str">
            <v/>
          </cell>
          <cell r="O90" t="str">
            <v/>
          </cell>
          <cell r="P90" t="str">
            <v/>
          </cell>
          <cell r="Q90" t="str">
            <v/>
          </cell>
          <cell r="R90" t="str">
            <v/>
          </cell>
          <cell r="S90" t="str">
            <v/>
          </cell>
          <cell r="T90" t="str">
            <v/>
          </cell>
          <cell r="U90" t="str">
            <v/>
          </cell>
          <cell r="V90" t="str">
            <v/>
          </cell>
        </row>
        <row r="91">
          <cell r="D91" t="str">
            <v/>
          </cell>
          <cell r="E91" t="str">
            <v/>
          </cell>
          <cell r="F91" t="str">
            <v/>
          </cell>
          <cell r="G91" t="str">
            <v/>
          </cell>
          <cell r="H91" t="str">
            <v/>
          </cell>
          <cell r="I91" t="str">
            <v/>
          </cell>
          <cell r="J91" t="str">
            <v/>
          </cell>
          <cell r="K91" t="str">
            <v/>
          </cell>
          <cell r="L91" t="str">
            <v/>
          </cell>
          <cell r="N91" t="str">
            <v/>
          </cell>
          <cell r="O91" t="str">
            <v/>
          </cell>
          <cell r="P91" t="str">
            <v/>
          </cell>
          <cell r="Q91" t="str">
            <v/>
          </cell>
          <cell r="R91" t="str">
            <v/>
          </cell>
          <cell r="S91" t="str">
            <v/>
          </cell>
          <cell r="T91" t="str">
            <v/>
          </cell>
          <cell r="U91" t="str">
            <v/>
          </cell>
          <cell r="V91" t="str">
            <v/>
          </cell>
        </row>
        <row r="92">
          <cell r="D92" t="str">
            <v/>
          </cell>
          <cell r="E92" t="str">
            <v/>
          </cell>
          <cell r="F92" t="str">
            <v/>
          </cell>
          <cell r="G92" t="str">
            <v/>
          </cell>
          <cell r="H92" t="str">
            <v/>
          </cell>
          <cell r="I92" t="str">
            <v/>
          </cell>
          <cell r="J92" t="str">
            <v/>
          </cell>
          <cell r="K92" t="str">
            <v/>
          </cell>
          <cell r="L92" t="str">
            <v/>
          </cell>
          <cell r="N92" t="str">
            <v/>
          </cell>
          <cell r="O92" t="str">
            <v/>
          </cell>
          <cell r="P92" t="str">
            <v/>
          </cell>
          <cell r="Q92" t="str">
            <v/>
          </cell>
          <cell r="R92" t="str">
            <v/>
          </cell>
          <cell r="S92" t="str">
            <v/>
          </cell>
          <cell r="T92" t="str">
            <v/>
          </cell>
          <cell r="U92" t="str">
            <v/>
          </cell>
          <cell r="V92" t="str">
            <v/>
          </cell>
        </row>
        <row r="93">
          <cell r="D93" t="str">
            <v/>
          </cell>
          <cell r="E93" t="str">
            <v/>
          </cell>
          <cell r="F93" t="str">
            <v/>
          </cell>
          <cell r="G93" t="str">
            <v/>
          </cell>
          <cell r="H93" t="str">
            <v/>
          </cell>
          <cell r="I93" t="str">
            <v/>
          </cell>
          <cell r="J93" t="str">
            <v/>
          </cell>
          <cell r="K93" t="str">
            <v/>
          </cell>
          <cell r="L93" t="str">
            <v/>
          </cell>
          <cell r="N93" t="str">
            <v/>
          </cell>
          <cell r="O93" t="str">
            <v/>
          </cell>
          <cell r="P93" t="str">
            <v/>
          </cell>
          <cell r="Q93" t="str">
            <v/>
          </cell>
          <cell r="R93" t="str">
            <v/>
          </cell>
          <cell r="S93" t="str">
            <v/>
          </cell>
          <cell r="T93" t="str">
            <v/>
          </cell>
          <cell r="U93" t="str">
            <v/>
          </cell>
          <cell r="V93" t="str">
            <v/>
          </cell>
        </row>
        <row r="94">
          <cell r="D94" t="str">
            <v/>
          </cell>
          <cell r="E94" t="str">
            <v/>
          </cell>
          <cell r="F94" t="str">
            <v/>
          </cell>
          <cell r="G94" t="str">
            <v/>
          </cell>
          <cell r="H94" t="str">
            <v/>
          </cell>
          <cell r="I94" t="str">
            <v/>
          </cell>
          <cell r="J94" t="str">
            <v/>
          </cell>
          <cell r="K94" t="str">
            <v/>
          </cell>
          <cell r="L94" t="str">
            <v/>
          </cell>
          <cell r="N94" t="str">
            <v/>
          </cell>
          <cell r="O94" t="str">
            <v/>
          </cell>
          <cell r="P94" t="str">
            <v/>
          </cell>
          <cell r="Q94" t="str">
            <v/>
          </cell>
          <cell r="R94" t="str">
            <v/>
          </cell>
          <cell r="S94" t="str">
            <v/>
          </cell>
          <cell r="T94" t="str">
            <v/>
          </cell>
          <cell r="U94" t="str">
            <v/>
          </cell>
          <cell r="V94" t="str">
            <v/>
          </cell>
        </row>
        <row r="95">
          <cell r="D95" t="str">
            <v/>
          </cell>
          <cell r="E95" t="str">
            <v/>
          </cell>
          <cell r="F95" t="str">
            <v/>
          </cell>
          <cell r="G95" t="str">
            <v/>
          </cell>
          <cell r="H95" t="str">
            <v/>
          </cell>
          <cell r="I95" t="str">
            <v/>
          </cell>
          <cell r="J95" t="str">
            <v/>
          </cell>
          <cell r="K95" t="str">
            <v/>
          </cell>
          <cell r="L95" t="str">
            <v/>
          </cell>
          <cell r="N95" t="str">
            <v/>
          </cell>
          <cell r="O95" t="str">
            <v/>
          </cell>
          <cell r="P95" t="str">
            <v/>
          </cell>
          <cell r="Q95" t="str">
            <v/>
          </cell>
          <cell r="R95" t="str">
            <v/>
          </cell>
          <cell r="S95" t="str">
            <v/>
          </cell>
          <cell r="T95" t="str">
            <v/>
          </cell>
          <cell r="U95" t="str">
            <v/>
          </cell>
          <cell r="V95" t="str">
            <v/>
          </cell>
        </row>
        <row r="96">
          <cell r="D96" t="str">
            <v/>
          </cell>
          <cell r="E96" t="str">
            <v/>
          </cell>
          <cell r="F96" t="str">
            <v/>
          </cell>
          <cell r="G96" t="str">
            <v/>
          </cell>
          <cell r="H96" t="str">
            <v/>
          </cell>
          <cell r="I96" t="str">
            <v/>
          </cell>
          <cell r="J96" t="str">
            <v/>
          </cell>
          <cell r="K96" t="str">
            <v/>
          </cell>
          <cell r="L96" t="str">
            <v/>
          </cell>
          <cell r="N96" t="str">
            <v/>
          </cell>
          <cell r="O96" t="str">
            <v/>
          </cell>
          <cell r="P96" t="str">
            <v/>
          </cell>
          <cell r="Q96" t="str">
            <v/>
          </cell>
          <cell r="R96" t="str">
            <v/>
          </cell>
          <cell r="S96" t="str">
            <v/>
          </cell>
          <cell r="T96" t="str">
            <v/>
          </cell>
          <cell r="U96" t="str">
            <v/>
          </cell>
          <cell r="V96" t="str">
            <v/>
          </cell>
        </row>
        <row r="97">
          <cell r="D97" t="str">
            <v/>
          </cell>
          <cell r="E97" t="str">
            <v/>
          </cell>
          <cell r="F97" t="str">
            <v/>
          </cell>
          <cell r="G97" t="str">
            <v/>
          </cell>
          <cell r="H97" t="str">
            <v/>
          </cell>
          <cell r="I97" t="str">
            <v/>
          </cell>
          <cell r="J97" t="str">
            <v/>
          </cell>
          <cell r="K97" t="str">
            <v/>
          </cell>
          <cell r="L97" t="str">
            <v/>
          </cell>
          <cell r="N97" t="str">
            <v/>
          </cell>
          <cell r="O97" t="str">
            <v/>
          </cell>
          <cell r="P97" t="str">
            <v/>
          </cell>
          <cell r="Q97" t="str">
            <v/>
          </cell>
          <cell r="R97" t="str">
            <v/>
          </cell>
          <cell r="S97" t="str">
            <v/>
          </cell>
          <cell r="T97" t="str">
            <v/>
          </cell>
          <cell r="U97" t="str">
            <v/>
          </cell>
          <cell r="V97" t="str">
            <v/>
          </cell>
        </row>
        <row r="98">
          <cell r="D98" t="str">
            <v/>
          </cell>
          <cell r="E98" t="str">
            <v/>
          </cell>
          <cell r="F98" t="str">
            <v/>
          </cell>
          <cell r="G98" t="str">
            <v/>
          </cell>
          <cell r="H98" t="str">
            <v/>
          </cell>
          <cell r="I98" t="str">
            <v/>
          </cell>
          <cell r="J98" t="str">
            <v/>
          </cell>
          <cell r="K98" t="str">
            <v/>
          </cell>
          <cell r="L98" t="str">
            <v/>
          </cell>
          <cell r="N98" t="str">
            <v/>
          </cell>
          <cell r="O98" t="str">
            <v/>
          </cell>
          <cell r="P98" t="str">
            <v/>
          </cell>
          <cell r="Q98" t="str">
            <v/>
          </cell>
          <cell r="R98" t="str">
            <v/>
          </cell>
          <cell r="S98" t="str">
            <v/>
          </cell>
          <cell r="T98" t="str">
            <v/>
          </cell>
          <cell r="U98" t="str">
            <v/>
          </cell>
          <cell r="V98" t="str">
            <v/>
          </cell>
        </row>
        <row r="99">
          <cell r="D99" t="str">
            <v/>
          </cell>
          <cell r="E99" t="str">
            <v/>
          </cell>
          <cell r="F99" t="str">
            <v/>
          </cell>
          <cell r="G99" t="str">
            <v/>
          </cell>
          <cell r="H99" t="str">
            <v/>
          </cell>
          <cell r="I99" t="str">
            <v/>
          </cell>
          <cell r="J99" t="str">
            <v/>
          </cell>
          <cell r="K99" t="str">
            <v/>
          </cell>
          <cell r="L99" t="str">
            <v/>
          </cell>
          <cell r="N99" t="str">
            <v/>
          </cell>
          <cell r="O99" t="str">
            <v/>
          </cell>
          <cell r="P99" t="str">
            <v/>
          </cell>
          <cell r="Q99" t="str">
            <v/>
          </cell>
          <cell r="R99" t="str">
            <v/>
          </cell>
          <cell r="S99" t="str">
            <v/>
          </cell>
          <cell r="T99" t="str">
            <v/>
          </cell>
          <cell r="U99" t="str">
            <v/>
          </cell>
          <cell r="V99" t="str">
            <v/>
          </cell>
        </row>
        <row r="100">
          <cell r="D100" t="str">
            <v/>
          </cell>
          <cell r="E100" t="str">
            <v/>
          </cell>
          <cell r="F100" t="str">
            <v/>
          </cell>
          <cell r="G100" t="str">
            <v/>
          </cell>
          <cell r="H100" t="str">
            <v/>
          </cell>
          <cell r="I100" t="str">
            <v/>
          </cell>
          <cell r="J100" t="str">
            <v/>
          </cell>
          <cell r="K100" t="str">
            <v/>
          </cell>
          <cell r="L100" t="str">
            <v/>
          </cell>
          <cell r="N100" t="str">
            <v/>
          </cell>
          <cell r="O100" t="str">
            <v/>
          </cell>
          <cell r="P100" t="str">
            <v/>
          </cell>
          <cell r="Q100" t="str">
            <v/>
          </cell>
          <cell r="R100" t="str">
            <v/>
          </cell>
          <cell r="S100" t="str">
            <v/>
          </cell>
          <cell r="T100" t="str">
            <v/>
          </cell>
          <cell r="U100" t="str">
            <v/>
          </cell>
          <cell r="V100" t="str">
            <v/>
          </cell>
        </row>
        <row r="101">
          <cell r="D101" t="str">
            <v/>
          </cell>
          <cell r="E101" t="str">
            <v/>
          </cell>
          <cell r="F101" t="str">
            <v/>
          </cell>
          <cell r="G101" t="str">
            <v/>
          </cell>
          <cell r="H101" t="str">
            <v/>
          </cell>
          <cell r="I101" t="str">
            <v/>
          </cell>
          <cell r="J101" t="str">
            <v/>
          </cell>
          <cell r="K101" t="str">
            <v/>
          </cell>
          <cell r="L101" t="str">
            <v/>
          </cell>
          <cell r="N101" t="str">
            <v/>
          </cell>
          <cell r="O101" t="str">
            <v/>
          </cell>
          <cell r="P101" t="str">
            <v/>
          </cell>
          <cell r="Q101" t="str">
            <v/>
          </cell>
          <cell r="R101" t="str">
            <v/>
          </cell>
          <cell r="S101" t="str">
            <v/>
          </cell>
          <cell r="T101" t="str">
            <v/>
          </cell>
          <cell r="U101" t="str">
            <v/>
          </cell>
          <cell r="V101" t="str">
            <v/>
          </cell>
        </row>
        <row r="102">
          <cell r="D102" t="str">
            <v/>
          </cell>
          <cell r="E102" t="str">
            <v/>
          </cell>
          <cell r="F102" t="str">
            <v/>
          </cell>
          <cell r="G102" t="str">
            <v/>
          </cell>
          <cell r="H102" t="str">
            <v/>
          </cell>
          <cell r="I102" t="str">
            <v/>
          </cell>
          <cell r="J102" t="str">
            <v/>
          </cell>
          <cell r="K102" t="str">
            <v/>
          </cell>
          <cell r="L102" t="str">
            <v/>
          </cell>
          <cell r="N102" t="str">
            <v/>
          </cell>
          <cell r="O102" t="str">
            <v/>
          </cell>
          <cell r="P102" t="str">
            <v/>
          </cell>
          <cell r="Q102" t="str">
            <v/>
          </cell>
          <cell r="R102" t="str">
            <v/>
          </cell>
          <cell r="S102" t="str">
            <v/>
          </cell>
          <cell r="T102" t="str">
            <v/>
          </cell>
          <cell r="U102" t="str">
            <v/>
          </cell>
          <cell r="V102" t="str">
            <v/>
          </cell>
        </row>
        <row r="103">
          <cell r="D103" t="str">
            <v/>
          </cell>
          <cell r="E103" t="str">
            <v/>
          </cell>
          <cell r="F103" t="str">
            <v/>
          </cell>
          <cell r="G103" t="str">
            <v/>
          </cell>
          <cell r="H103" t="str">
            <v/>
          </cell>
          <cell r="I103" t="str">
            <v/>
          </cell>
          <cell r="J103" t="str">
            <v/>
          </cell>
          <cell r="K103" t="str">
            <v/>
          </cell>
          <cell r="L103" t="str">
            <v/>
          </cell>
          <cell r="N103" t="str">
            <v/>
          </cell>
          <cell r="O103" t="str">
            <v/>
          </cell>
          <cell r="P103" t="str">
            <v/>
          </cell>
          <cell r="Q103" t="str">
            <v/>
          </cell>
          <cell r="R103" t="str">
            <v/>
          </cell>
          <cell r="S103" t="str">
            <v/>
          </cell>
          <cell r="T103" t="str">
            <v/>
          </cell>
          <cell r="U103" t="str">
            <v/>
          </cell>
          <cell r="V103" t="str">
            <v/>
          </cell>
        </row>
        <row r="104">
          <cell r="D104" t="str">
            <v/>
          </cell>
          <cell r="E104" t="str">
            <v/>
          </cell>
          <cell r="F104" t="str">
            <v/>
          </cell>
          <cell r="G104" t="str">
            <v/>
          </cell>
          <cell r="H104" t="str">
            <v/>
          </cell>
          <cell r="I104" t="str">
            <v/>
          </cell>
          <cell r="J104" t="str">
            <v/>
          </cell>
          <cell r="K104" t="str">
            <v/>
          </cell>
          <cell r="L104" t="str">
            <v/>
          </cell>
          <cell r="N104" t="str">
            <v/>
          </cell>
          <cell r="O104" t="str">
            <v/>
          </cell>
          <cell r="P104" t="str">
            <v/>
          </cell>
          <cell r="Q104" t="str">
            <v/>
          </cell>
          <cell r="R104" t="str">
            <v/>
          </cell>
          <cell r="S104" t="str">
            <v/>
          </cell>
          <cell r="T104" t="str">
            <v/>
          </cell>
          <cell r="U104" t="str">
            <v/>
          </cell>
          <cell r="V104" t="str">
            <v/>
          </cell>
        </row>
        <row r="105">
          <cell r="D105" t="str">
            <v/>
          </cell>
          <cell r="E105" t="str">
            <v/>
          </cell>
          <cell r="F105" t="str">
            <v/>
          </cell>
          <cell r="G105" t="str">
            <v/>
          </cell>
          <cell r="H105" t="str">
            <v/>
          </cell>
          <cell r="I105" t="str">
            <v/>
          </cell>
          <cell r="J105" t="str">
            <v/>
          </cell>
          <cell r="K105" t="str">
            <v/>
          </cell>
          <cell r="L105" t="str">
            <v/>
          </cell>
          <cell r="N105" t="str">
            <v/>
          </cell>
          <cell r="O105" t="str">
            <v/>
          </cell>
          <cell r="P105" t="str">
            <v/>
          </cell>
          <cell r="Q105" t="str">
            <v/>
          </cell>
          <cell r="R105" t="str">
            <v/>
          </cell>
          <cell r="S105" t="str">
            <v/>
          </cell>
          <cell r="T105" t="str">
            <v/>
          </cell>
          <cell r="U105" t="str">
            <v/>
          </cell>
          <cell r="V105" t="str">
            <v/>
          </cell>
        </row>
        <row r="106">
          <cell r="D106" t="str">
            <v/>
          </cell>
          <cell r="E106" t="str">
            <v/>
          </cell>
          <cell r="F106" t="str">
            <v/>
          </cell>
          <cell r="G106" t="str">
            <v/>
          </cell>
          <cell r="H106" t="str">
            <v/>
          </cell>
          <cell r="I106" t="str">
            <v/>
          </cell>
          <cell r="J106" t="str">
            <v/>
          </cell>
          <cell r="K106" t="str">
            <v/>
          </cell>
          <cell r="L106" t="str">
            <v/>
          </cell>
          <cell r="N106" t="str">
            <v/>
          </cell>
          <cell r="O106" t="str">
            <v/>
          </cell>
          <cell r="P106" t="str">
            <v/>
          </cell>
          <cell r="Q106" t="str">
            <v/>
          </cell>
          <cell r="R106" t="str">
            <v/>
          </cell>
          <cell r="S106" t="str">
            <v/>
          </cell>
          <cell r="T106" t="str">
            <v/>
          </cell>
          <cell r="U106" t="str">
            <v/>
          </cell>
          <cell r="V106" t="str">
            <v/>
          </cell>
        </row>
        <row r="107">
          <cell r="D107" t="str">
            <v/>
          </cell>
          <cell r="E107" t="str">
            <v/>
          </cell>
          <cell r="F107" t="str">
            <v/>
          </cell>
          <cell r="G107" t="str">
            <v/>
          </cell>
          <cell r="H107" t="str">
            <v/>
          </cell>
          <cell r="I107" t="str">
            <v/>
          </cell>
          <cell r="J107" t="str">
            <v/>
          </cell>
          <cell r="K107" t="str">
            <v/>
          </cell>
          <cell r="L107" t="str">
            <v/>
          </cell>
          <cell r="N107" t="str">
            <v/>
          </cell>
          <cell r="O107" t="str">
            <v/>
          </cell>
          <cell r="P107" t="str">
            <v/>
          </cell>
          <cell r="Q107" t="str">
            <v/>
          </cell>
          <cell r="R107" t="str">
            <v/>
          </cell>
          <cell r="S107" t="str">
            <v/>
          </cell>
          <cell r="T107" t="str">
            <v/>
          </cell>
          <cell r="U107" t="str">
            <v/>
          </cell>
          <cell r="V107" t="str">
            <v/>
          </cell>
        </row>
        <row r="108">
          <cell r="D108" t="str">
            <v/>
          </cell>
          <cell r="E108" t="str">
            <v/>
          </cell>
          <cell r="F108" t="str">
            <v/>
          </cell>
          <cell r="G108" t="str">
            <v/>
          </cell>
          <cell r="H108" t="str">
            <v/>
          </cell>
          <cell r="I108" t="str">
            <v/>
          </cell>
          <cell r="J108" t="str">
            <v/>
          </cell>
          <cell r="K108" t="str">
            <v/>
          </cell>
          <cell r="L108" t="str">
            <v/>
          </cell>
          <cell r="N108" t="str">
            <v/>
          </cell>
          <cell r="O108" t="str">
            <v/>
          </cell>
          <cell r="P108" t="str">
            <v/>
          </cell>
          <cell r="Q108" t="str">
            <v/>
          </cell>
          <cell r="R108" t="str">
            <v/>
          </cell>
          <cell r="S108" t="str">
            <v/>
          </cell>
          <cell r="T108" t="str">
            <v/>
          </cell>
          <cell r="U108" t="str">
            <v/>
          </cell>
          <cell r="V108" t="str">
            <v/>
          </cell>
        </row>
        <row r="109">
          <cell r="D109" t="str">
            <v/>
          </cell>
          <cell r="E109" t="str">
            <v/>
          </cell>
          <cell r="F109" t="str">
            <v/>
          </cell>
          <cell r="G109" t="str">
            <v/>
          </cell>
          <cell r="H109" t="str">
            <v/>
          </cell>
          <cell r="I109" t="str">
            <v/>
          </cell>
          <cell r="J109" t="str">
            <v/>
          </cell>
          <cell r="K109" t="str">
            <v/>
          </cell>
          <cell r="L109" t="str">
            <v/>
          </cell>
          <cell r="N109" t="str">
            <v/>
          </cell>
          <cell r="O109" t="str">
            <v/>
          </cell>
          <cell r="P109" t="str">
            <v/>
          </cell>
          <cell r="Q109" t="str">
            <v/>
          </cell>
          <cell r="R109" t="str">
            <v/>
          </cell>
          <cell r="S109" t="str">
            <v/>
          </cell>
          <cell r="T109" t="str">
            <v/>
          </cell>
          <cell r="U109" t="str">
            <v/>
          </cell>
          <cell r="V109" t="str">
            <v/>
          </cell>
        </row>
        <row r="110">
          <cell r="D110" t="str">
            <v/>
          </cell>
          <cell r="E110" t="str">
            <v/>
          </cell>
          <cell r="F110" t="str">
            <v/>
          </cell>
          <cell r="G110" t="str">
            <v/>
          </cell>
          <cell r="H110" t="str">
            <v/>
          </cell>
          <cell r="I110" t="str">
            <v/>
          </cell>
          <cell r="J110" t="str">
            <v/>
          </cell>
          <cell r="K110" t="str">
            <v/>
          </cell>
          <cell r="L110" t="str">
            <v/>
          </cell>
          <cell r="N110" t="str">
            <v/>
          </cell>
          <cell r="O110" t="str">
            <v/>
          </cell>
          <cell r="P110" t="str">
            <v/>
          </cell>
          <cell r="Q110" t="str">
            <v/>
          </cell>
          <cell r="R110" t="str">
            <v/>
          </cell>
          <cell r="S110" t="str">
            <v/>
          </cell>
          <cell r="T110" t="str">
            <v/>
          </cell>
          <cell r="U110" t="str">
            <v/>
          </cell>
          <cell r="V110" t="str">
            <v/>
          </cell>
        </row>
        <row r="111">
          <cell r="D111" t="str">
            <v/>
          </cell>
          <cell r="E111" t="str">
            <v/>
          </cell>
          <cell r="F111" t="str">
            <v/>
          </cell>
          <cell r="G111" t="str">
            <v/>
          </cell>
          <cell r="H111" t="str">
            <v/>
          </cell>
          <cell r="I111" t="str">
            <v/>
          </cell>
          <cell r="J111" t="str">
            <v/>
          </cell>
          <cell r="K111" t="str">
            <v/>
          </cell>
          <cell r="L111" t="str">
            <v/>
          </cell>
          <cell r="N111" t="str">
            <v/>
          </cell>
          <cell r="O111" t="str">
            <v/>
          </cell>
          <cell r="P111" t="str">
            <v/>
          </cell>
          <cell r="Q111" t="str">
            <v/>
          </cell>
          <cell r="R111" t="str">
            <v/>
          </cell>
          <cell r="S111" t="str">
            <v/>
          </cell>
          <cell r="T111" t="str">
            <v/>
          </cell>
          <cell r="U111" t="str">
            <v/>
          </cell>
          <cell r="V111" t="str">
            <v/>
          </cell>
        </row>
        <row r="112">
          <cell r="D112" t="str">
            <v/>
          </cell>
          <cell r="E112" t="str">
            <v/>
          </cell>
          <cell r="F112" t="str">
            <v/>
          </cell>
          <cell r="G112" t="str">
            <v/>
          </cell>
          <cell r="H112" t="str">
            <v/>
          </cell>
          <cell r="I112" t="str">
            <v/>
          </cell>
          <cell r="J112" t="str">
            <v/>
          </cell>
          <cell r="K112" t="str">
            <v/>
          </cell>
          <cell r="L112" t="str">
            <v/>
          </cell>
          <cell r="N112" t="str">
            <v/>
          </cell>
          <cell r="O112" t="str">
            <v/>
          </cell>
          <cell r="P112" t="str">
            <v/>
          </cell>
          <cell r="Q112" t="str">
            <v/>
          </cell>
          <cell r="R112" t="str">
            <v/>
          </cell>
          <cell r="S112" t="str">
            <v/>
          </cell>
          <cell r="T112" t="str">
            <v/>
          </cell>
          <cell r="U112" t="str">
            <v/>
          </cell>
          <cell r="V112" t="str">
            <v/>
          </cell>
        </row>
        <row r="113">
          <cell r="D113" t="str">
            <v/>
          </cell>
          <cell r="E113" t="str">
            <v/>
          </cell>
          <cell r="F113" t="str">
            <v/>
          </cell>
          <cell r="G113" t="str">
            <v/>
          </cell>
          <cell r="H113" t="str">
            <v/>
          </cell>
          <cell r="I113" t="str">
            <v/>
          </cell>
          <cell r="J113" t="str">
            <v/>
          </cell>
          <cell r="K113" t="str">
            <v/>
          </cell>
          <cell r="L113" t="str">
            <v/>
          </cell>
          <cell r="N113" t="str">
            <v/>
          </cell>
          <cell r="O113" t="str">
            <v/>
          </cell>
          <cell r="P113" t="str">
            <v/>
          </cell>
          <cell r="Q113" t="str">
            <v/>
          </cell>
          <cell r="R113" t="str">
            <v/>
          </cell>
          <cell r="S113" t="str">
            <v/>
          </cell>
          <cell r="T113" t="str">
            <v/>
          </cell>
          <cell r="U113" t="str">
            <v/>
          </cell>
          <cell r="V113" t="str">
            <v/>
          </cell>
        </row>
        <row r="114">
          <cell r="D114" t="str">
            <v/>
          </cell>
          <cell r="E114" t="str">
            <v/>
          </cell>
          <cell r="F114" t="str">
            <v/>
          </cell>
          <cell r="G114" t="str">
            <v/>
          </cell>
          <cell r="H114" t="str">
            <v/>
          </cell>
          <cell r="I114" t="str">
            <v/>
          </cell>
          <cell r="J114" t="str">
            <v/>
          </cell>
          <cell r="K114" t="str">
            <v/>
          </cell>
          <cell r="L114" t="str">
            <v/>
          </cell>
          <cell r="N114" t="str">
            <v/>
          </cell>
          <cell r="O114" t="str">
            <v/>
          </cell>
          <cell r="P114" t="str">
            <v/>
          </cell>
          <cell r="Q114" t="str">
            <v/>
          </cell>
          <cell r="R114" t="str">
            <v/>
          </cell>
          <cell r="S114" t="str">
            <v/>
          </cell>
          <cell r="T114" t="str">
            <v/>
          </cell>
          <cell r="U114" t="str">
            <v/>
          </cell>
          <cell r="V114" t="str">
            <v/>
          </cell>
        </row>
        <row r="115">
          <cell r="D115" t="str">
            <v/>
          </cell>
          <cell r="E115" t="str">
            <v/>
          </cell>
          <cell r="F115" t="str">
            <v/>
          </cell>
          <cell r="G115" t="str">
            <v/>
          </cell>
          <cell r="H115" t="str">
            <v/>
          </cell>
          <cell r="I115" t="str">
            <v/>
          </cell>
          <cell r="J115" t="str">
            <v/>
          </cell>
          <cell r="K115" t="str">
            <v/>
          </cell>
          <cell r="L115" t="str">
            <v/>
          </cell>
          <cell r="N115" t="str">
            <v/>
          </cell>
          <cell r="O115" t="str">
            <v/>
          </cell>
          <cell r="P115" t="str">
            <v/>
          </cell>
          <cell r="Q115" t="str">
            <v/>
          </cell>
          <cell r="R115" t="str">
            <v/>
          </cell>
          <cell r="S115" t="str">
            <v/>
          </cell>
          <cell r="T115" t="str">
            <v/>
          </cell>
          <cell r="U115" t="str">
            <v/>
          </cell>
          <cell r="V115" t="str">
            <v/>
          </cell>
        </row>
        <row r="116">
          <cell r="D116" t="str">
            <v/>
          </cell>
          <cell r="E116" t="str">
            <v/>
          </cell>
          <cell r="F116" t="str">
            <v/>
          </cell>
          <cell r="G116" t="str">
            <v/>
          </cell>
          <cell r="H116" t="str">
            <v/>
          </cell>
          <cell r="I116" t="str">
            <v/>
          </cell>
          <cell r="J116" t="str">
            <v/>
          </cell>
          <cell r="K116" t="str">
            <v/>
          </cell>
          <cell r="L116" t="str">
            <v/>
          </cell>
          <cell r="N116" t="str">
            <v/>
          </cell>
          <cell r="O116" t="str">
            <v/>
          </cell>
          <cell r="P116" t="str">
            <v/>
          </cell>
          <cell r="Q116" t="str">
            <v/>
          </cell>
          <cell r="R116" t="str">
            <v/>
          </cell>
          <cell r="S116" t="str">
            <v/>
          </cell>
          <cell r="T116" t="str">
            <v/>
          </cell>
          <cell r="U116" t="str">
            <v/>
          </cell>
          <cell r="V116" t="str">
            <v/>
          </cell>
        </row>
        <row r="117">
          <cell r="D117" t="str">
            <v/>
          </cell>
          <cell r="E117" t="str">
            <v/>
          </cell>
          <cell r="F117" t="str">
            <v/>
          </cell>
          <cell r="G117" t="str">
            <v/>
          </cell>
          <cell r="H117" t="str">
            <v/>
          </cell>
          <cell r="I117" t="str">
            <v/>
          </cell>
          <cell r="J117" t="str">
            <v/>
          </cell>
          <cell r="K117" t="str">
            <v/>
          </cell>
          <cell r="L117" t="str">
            <v/>
          </cell>
          <cell r="N117" t="str">
            <v/>
          </cell>
          <cell r="O117" t="str">
            <v/>
          </cell>
          <cell r="P117" t="str">
            <v/>
          </cell>
          <cell r="Q117" t="str">
            <v/>
          </cell>
          <cell r="R117" t="str">
            <v/>
          </cell>
          <cell r="S117" t="str">
            <v/>
          </cell>
          <cell r="T117" t="str">
            <v/>
          </cell>
          <cell r="U117" t="str">
            <v/>
          </cell>
          <cell r="V117" t="str">
            <v/>
          </cell>
        </row>
        <row r="118">
          <cell r="D118" t="str">
            <v/>
          </cell>
          <cell r="E118" t="str">
            <v/>
          </cell>
          <cell r="F118" t="str">
            <v/>
          </cell>
          <cell r="G118" t="str">
            <v/>
          </cell>
          <cell r="H118" t="str">
            <v/>
          </cell>
          <cell r="I118" t="str">
            <v/>
          </cell>
          <cell r="J118" t="str">
            <v/>
          </cell>
          <cell r="K118" t="str">
            <v/>
          </cell>
          <cell r="L118" t="str">
            <v/>
          </cell>
          <cell r="N118" t="str">
            <v/>
          </cell>
          <cell r="O118" t="str">
            <v/>
          </cell>
          <cell r="P118" t="str">
            <v/>
          </cell>
          <cell r="Q118" t="str">
            <v/>
          </cell>
          <cell r="R118" t="str">
            <v/>
          </cell>
          <cell r="S118" t="str">
            <v/>
          </cell>
          <cell r="T118" t="str">
            <v/>
          </cell>
          <cell r="U118" t="str">
            <v/>
          </cell>
          <cell r="V118" t="str">
            <v/>
          </cell>
        </row>
        <row r="119">
          <cell r="D119" t="str">
            <v/>
          </cell>
          <cell r="E119" t="str">
            <v/>
          </cell>
          <cell r="F119" t="str">
            <v/>
          </cell>
          <cell r="G119" t="str">
            <v/>
          </cell>
          <cell r="H119" t="str">
            <v/>
          </cell>
          <cell r="I119" t="str">
            <v/>
          </cell>
          <cell r="J119" t="str">
            <v/>
          </cell>
          <cell r="K119" t="str">
            <v/>
          </cell>
          <cell r="L119" t="str">
            <v/>
          </cell>
          <cell r="N119" t="str">
            <v/>
          </cell>
          <cell r="O119" t="str">
            <v/>
          </cell>
          <cell r="P119" t="str">
            <v/>
          </cell>
          <cell r="Q119" t="str">
            <v/>
          </cell>
          <cell r="R119" t="str">
            <v/>
          </cell>
          <cell r="S119" t="str">
            <v/>
          </cell>
          <cell r="T119" t="str">
            <v/>
          </cell>
          <cell r="U119" t="str">
            <v/>
          </cell>
          <cell r="V119" t="str">
            <v/>
          </cell>
        </row>
        <row r="120">
          <cell r="D120" t="str">
            <v/>
          </cell>
          <cell r="E120" t="str">
            <v/>
          </cell>
          <cell r="F120" t="str">
            <v/>
          </cell>
          <cell r="G120" t="str">
            <v/>
          </cell>
          <cell r="H120" t="str">
            <v/>
          </cell>
          <cell r="I120" t="str">
            <v/>
          </cell>
          <cell r="J120" t="str">
            <v/>
          </cell>
          <cell r="K120" t="str">
            <v/>
          </cell>
          <cell r="L120" t="str">
            <v/>
          </cell>
          <cell r="N120" t="str">
            <v/>
          </cell>
          <cell r="O120" t="str">
            <v/>
          </cell>
          <cell r="P120" t="str">
            <v/>
          </cell>
          <cell r="Q120" t="str">
            <v/>
          </cell>
          <cell r="R120" t="str">
            <v/>
          </cell>
          <cell r="S120" t="str">
            <v/>
          </cell>
          <cell r="T120" t="str">
            <v/>
          </cell>
          <cell r="U120" t="str">
            <v/>
          </cell>
          <cell r="V120" t="str">
            <v/>
          </cell>
        </row>
        <row r="121">
          <cell r="D121" t="str">
            <v/>
          </cell>
          <cell r="E121" t="str">
            <v/>
          </cell>
          <cell r="F121" t="str">
            <v/>
          </cell>
          <cell r="G121" t="str">
            <v/>
          </cell>
          <cell r="H121" t="str">
            <v/>
          </cell>
          <cell r="I121" t="str">
            <v/>
          </cell>
          <cell r="J121" t="str">
            <v/>
          </cell>
          <cell r="K121" t="str">
            <v/>
          </cell>
          <cell r="L121" t="str">
            <v/>
          </cell>
          <cell r="N121" t="str">
            <v/>
          </cell>
          <cell r="O121" t="str">
            <v/>
          </cell>
          <cell r="P121" t="str">
            <v/>
          </cell>
          <cell r="Q121" t="str">
            <v/>
          </cell>
          <cell r="R121" t="str">
            <v/>
          </cell>
          <cell r="S121" t="str">
            <v/>
          </cell>
          <cell r="T121" t="str">
            <v/>
          </cell>
          <cell r="U121" t="str">
            <v/>
          </cell>
          <cell r="V121" t="str">
            <v/>
          </cell>
        </row>
        <row r="122">
          <cell r="D122" t="str">
            <v/>
          </cell>
          <cell r="E122" t="str">
            <v/>
          </cell>
          <cell r="F122" t="str">
            <v/>
          </cell>
          <cell r="G122" t="str">
            <v/>
          </cell>
          <cell r="H122" t="str">
            <v/>
          </cell>
          <cell r="I122" t="str">
            <v/>
          </cell>
          <cell r="J122" t="str">
            <v/>
          </cell>
          <cell r="K122" t="str">
            <v/>
          </cell>
          <cell r="L122" t="str">
            <v/>
          </cell>
          <cell r="N122" t="str">
            <v/>
          </cell>
          <cell r="O122" t="str">
            <v/>
          </cell>
          <cell r="P122" t="str">
            <v/>
          </cell>
          <cell r="Q122" t="str">
            <v/>
          </cell>
          <cell r="R122" t="str">
            <v/>
          </cell>
          <cell r="S122" t="str">
            <v/>
          </cell>
          <cell r="T122" t="str">
            <v/>
          </cell>
          <cell r="U122" t="str">
            <v/>
          </cell>
          <cell r="V122" t="str">
            <v/>
          </cell>
        </row>
        <row r="123">
          <cell r="D123" t="str">
            <v/>
          </cell>
          <cell r="E123" t="str">
            <v/>
          </cell>
          <cell r="F123" t="str">
            <v/>
          </cell>
          <cell r="G123" t="str">
            <v/>
          </cell>
          <cell r="H123" t="str">
            <v/>
          </cell>
          <cell r="I123" t="str">
            <v/>
          </cell>
          <cell r="J123" t="str">
            <v/>
          </cell>
          <cell r="K123" t="str">
            <v/>
          </cell>
          <cell r="L123" t="str">
            <v/>
          </cell>
          <cell r="N123" t="str">
            <v/>
          </cell>
          <cell r="O123" t="str">
            <v/>
          </cell>
          <cell r="P123" t="str">
            <v/>
          </cell>
          <cell r="Q123" t="str">
            <v/>
          </cell>
          <cell r="R123" t="str">
            <v/>
          </cell>
          <cell r="S123" t="str">
            <v/>
          </cell>
          <cell r="T123" t="str">
            <v/>
          </cell>
          <cell r="U123" t="str">
            <v/>
          </cell>
          <cell r="V123" t="str">
            <v/>
          </cell>
        </row>
        <row r="124">
          <cell r="D124" t="str">
            <v/>
          </cell>
          <cell r="E124" t="str">
            <v/>
          </cell>
          <cell r="F124" t="str">
            <v/>
          </cell>
          <cell r="G124" t="str">
            <v/>
          </cell>
          <cell r="H124" t="str">
            <v/>
          </cell>
          <cell r="I124" t="str">
            <v/>
          </cell>
          <cell r="J124" t="str">
            <v/>
          </cell>
          <cell r="K124" t="str">
            <v/>
          </cell>
          <cell r="L124" t="str">
            <v/>
          </cell>
          <cell r="N124" t="str">
            <v/>
          </cell>
          <cell r="O124" t="str">
            <v/>
          </cell>
          <cell r="P124" t="str">
            <v/>
          </cell>
          <cell r="Q124" t="str">
            <v/>
          </cell>
          <cell r="R124" t="str">
            <v/>
          </cell>
          <cell r="S124" t="str">
            <v/>
          </cell>
          <cell r="T124" t="str">
            <v/>
          </cell>
          <cell r="U124" t="str">
            <v/>
          </cell>
          <cell r="V124" t="str">
            <v/>
          </cell>
        </row>
        <row r="125">
          <cell r="D125" t="str">
            <v/>
          </cell>
          <cell r="E125" t="str">
            <v/>
          </cell>
          <cell r="F125" t="str">
            <v/>
          </cell>
          <cell r="G125" t="str">
            <v/>
          </cell>
          <cell r="H125" t="str">
            <v/>
          </cell>
          <cell r="I125" t="str">
            <v/>
          </cell>
          <cell r="J125" t="str">
            <v/>
          </cell>
          <cell r="K125" t="str">
            <v/>
          </cell>
          <cell r="L125" t="str">
            <v/>
          </cell>
          <cell r="N125" t="str">
            <v/>
          </cell>
          <cell r="O125" t="str">
            <v/>
          </cell>
          <cell r="P125" t="str">
            <v/>
          </cell>
          <cell r="Q125" t="str">
            <v/>
          </cell>
          <cell r="R125" t="str">
            <v/>
          </cell>
          <cell r="S125" t="str">
            <v/>
          </cell>
          <cell r="T125" t="str">
            <v/>
          </cell>
          <cell r="U125" t="str">
            <v/>
          </cell>
          <cell r="V125" t="str">
            <v/>
          </cell>
        </row>
        <row r="126">
          <cell r="D126" t="str">
            <v/>
          </cell>
          <cell r="E126" t="str">
            <v/>
          </cell>
          <cell r="F126" t="str">
            <v/>
          </cell>
          <cell r="G126" t="str">
            <v/>
          </cell>
          <cell r="H126" t="str">
            <v/>
          </cell>
          <cell r="I126" t="str">
            <v/>
          </cell>
          <cell r="J126" t="str">
            <v/>
          </cell>
          <cell r="K126" t="str">
            <v/>
          </cell>
          <cell r="L126" t="str">
            <v/>
          </cell>
          <cell r="N126" t="str">
            <v/>
          </cell>
          <cell r="O126" t="str">
            <v/>
          </cell>
          <cell r="P126" t="str">
            <v/>
          </cell>
          <cell r="Q126" t="str">
            <v/>
          </cell>
          <cell r="R126" t="str">
            <v/>
          </cell>
          <cell r="S126" t="str">
            <v/>
          </cell>
          <cell r="T126" t="str">
            <v/>
          </cell>
          <cell r="U126" t="str">
            <v/>
          </cell>
          <cell r="V126" t="str">
            <v/>
          </cell>
        </row>
        <row r="127">
          <cell r="D127" t="str">
            <v/>
          </cell>
          <cell r="E127" t="str">
            <v/>
          </cell>
          <cell r="F127" t="str">
            <v/>
          </cell>
          <cell r="G127" t="str">
            <v/>
          </cell>
          <cell r="H127" t="str">
            <v/>
          </cell>
          <cell r="I127" t="str">
            <v/>
          </cell>
          <cell r="J127" t="str">
            <v/>
          </cell>
          <cell r="K127" t="str">
            <v/>
          </cell>
          <cell r="L127" t="str">
            <v/>
          </cell>
          <cell r="N127" t="str">
            <v/>
          </cell>
          <cell r="O127" t="str">
            <v/>
          </cell>
          <cell r="P127" t="str">
            <v/>
          </cell>
          <cell r="Q127" t="str">
            <v/>
          </cell>
          <cell r="R127" t="str">
            <v/>
          </cell>
          <cell r="S127" t="str">
            <v/>
          </cell>
          <cell r="T127" t="str">
            <v/>
          </cell>
          <cell r="U127" t="str">
            <v/>
          </cell>
          <cell r="V127" t="str">
            <v/>
          </cell>
        </row>
        <row r="128">
          <cell r="D128" t="str">
            <v/>
          </cell>
          <cell r="E128" t="str">
            <v/>
          </cell>
          <cell r="F128" t="str">
            <v/>
          </cell>
          <cell r="G128" t="str">
            <v/>
          </cell>
          <cell r="H128" t="str">
            <v/>
          </cell>
          <cell r="I128" t="str">
            <v/>
          </cell>
          <cell r="J128" t="str">
            <v/>
          </cell>
          <cell r="K128" t="str">
            <v/>
          </cell>
          <cell r="L128" t="str">
            <v/>
          </cell>
          <cell r="N128" t="str">
            <v/>
          </cell>
          <cell r="O128" t="str">
            <v/>
          </cell>
          <cell r="P128" t="str">
            <v/>
          </cell>
          <cell r="Q128" t="str">
            <v/>
          </cell>
          <cell r="R128" t="str">
            <v/>
          </cell>
          <cell r="S128" t="str">
            <v/>
          </cell>
          <cell r="T128" t="str">
            <v/>
          </cell>
          <cell r="U128" t="str">
            <v/>
          </cell>
          <cell r="V128" t="str">
            <v/>
          </cell>
        </row>
        <row r="129">
          <cell r="D129" t="str">
            <v/>
          </cell>
          <cell r="E129" t="str">
            <v/>
          </cell>
          <cell r="F129" t="str">
            <v/>
          </cell>
          <cell r="G129" t="str">
            <v/>
          </cell>
          <cell r="H129" t="str">
            <v/>
          </cell>
          <cell r="I129" t="str">
            <v/>
          </cell>
          <cell r="J129" t="str">
            <v/>
          </cell>
          <cell r="K129" t="str">
            <v/>
          </cell>
          <cell r="L129" t="str">
            <v/>
          </cell>
          <cell r="N129" t="str">
            <v/>
          </cell>
          <cell r="O129" t="str">
            <v/>
          </cell>
          <cell r="P129" t="str">
            <v/>
          </cell>
          <cell r="Q129" t="str">
            <v/>
          </cell>
          <cell r="R129" t="str">
            <v/>
          </cell>
          <cell r="S129" t="str">
            <v/>
          </cell>
          <cell r="T129" t="str">
            <v/>
          </cell>
          <cell r="U129" t="str">
            <v/>
          </cell>
          <cell r="V129" t="str">
            <v/>
          </cell>
        </row>
        <row r="130">
          <cell r="D130" t="str">
            <v/>
          </cell>
          <cell r="E130" t="str">
            <v/>
          </cell>
          <cell r="F130" t="str">
            <v/>
          </cell>
          <cell r="G130" t="str">
            <v/>
          </cell>
          <cell r="H130" t="str">
            <v/>
          </cell>
          <cell r="I130" t="str">
            <v/>
          </cell>
          <cell r="J130" t="str">
            <v/>
          </cell>
          <cell r="K130" t="str">
            <v/>
          </cell>
          <cell r="L130" t="str">
            <v/>
          </cell>
          <cell r="N130" t="str">
            <v/>
          </cell>
          <cell r="O130" t="str">
            <v/>
          </cell>
          <cell r="P130" t="str">
            <v/>
          </cell>
          <cell r="Q130" t="str">
            <v/>
          </cell>
          <cell r="R130" t="str">
            <v/>
          </cell>
          <cell r="S130" t="str">
            <v/>
          </cell>
          <cell r="T130" t="str">
            <v/>
          </cell>
          <cell r="U130" t="str">
            <v/>
          </cell>
          <cell r="V130" t="str">
            <v/>
          </cell>
        </row>
        <row r="131">
          <cell r="D131" t="str">
            <v/>
          </cell>
          <cell r="E131" t="str">
            <v/>
          </cell>
          <cell r="F131" t="str">
            <v/>
          </cell>
          <cell r="G131" t="str">
            <v/>
          </cell>
          <cell r="H131" t="str">
            <v/>
          </cell>
          <cell r="I131" t="str">
            <v/>
          </cell>
          <cell r="J131" t="str">
            <v/>
          </cell>
          <cell r="K131" t="str">
            <v/>
          </cell>
          <cell r="L131" t="str">
            <v/>
          </cell>
          <cell r="N131" t="str">
            <v/>
          </cell>
          <cell r="O131" t="str">
            <v/>
          </cell>
          <cell r="P131" t="str">
            <v/>
          </cell>
          <cell r="Q131" t="str">
            <v/>
          </cell>
          <cell r="R131" t="str">
            <v/>
          </cell>
          <cell r="S131" t="str">
            <v/>
          </cell>
          <cell r="T131" t="str">
            <v/>
          </cell>
          <cell r="U131" t="str">
            <v/>
          </cell>
          <cell r="V131" t="str">
            <v/>
          </cell>
        </row>
        <row r="132">
          <cell r="D132" t="str">
            <v/>
          </cell>
          <cell r="E132" t="str">
            <v/>
          </cell>
          <cell r="F132" t="str">
            <v/>
          </cell>
          <cell r="G132" t="str">
            <v/>
          </cell>
          <cell r="H132" t="str">
            <v/>
          </cell>
          <cell r="I132" t="str">
            <v/>
          </cell>
          <cell r="J132" t="str">
            <v/>
          </cell>
          <cell r="K132" t="str">
            <v/>
          </cell>
          <cell r="L132" t="str">
            <v/>
          </cell>
          <cell r="N132" t="str">
            <v/>
          </cell>
          <cell r="O132" t="str">
            <v/>
          </cell>
          <cell r="P132" t="str">
            <v/>
          </cell>
          <cell r="Q132" t="str">
            <v/>
          </cell>
          <cell r="R132" t="str">
            <v/>
          </cell>
          <cell r="S132" t="str">
            <v/>
          </cell>
          <cell r="T132" t="str">
            <v/>
          </cell>
          <cell r="U132" t="str">
            <v/>
          </cell>
          <cell r="V132" t="str">
            <v/>
          </cell>
        </row>
        <row r="133">
          <cell r="D133" t="str">
            <v/>
          </cell>
          <cell r="E133" t="str">
            <v/>
          </cell>
          <cell r="F133" t="str">
            <v/>
          </cell>
          <cell r="G133" t="str">
            <v/>
          </cell>
          <cell r="H133" t="str">
            <v/>
          </cell>
          <cell r="I133" t="str">
            <v/>
          </cell>
          <cell r="J133" t="str">
            <v/>
          </cell>
          <cell r="K133" t="str">
            <v/>
          </cell>
          <cell r="L133" t="str">
            <v/>
          </cell>
          <cell r="N133" t="str">
            <v/>
          </cell>
          <cell r="O133" t="str">
            <v/>
          </cell>
          <cell r="P133" t="str">
            <v/>
          </cell>
          <cell r="Q133" t="str">
            <v/>
          </cell>
          <cell r="R133" t="str">
            <v/>
          </cell>
          <cell r="S133" t="str">
            <v/>
          </cell>
          <cell r="T133" t="str">
            <v/>
          </cell>
          <cell r="U133" t="str">
            <v/>
          </cell>
          <cell r="V133" t="str">
            <v/>
          </cell>
        </row>
        <row r="134">
          <cell r="D134" t="str">
            <v/>
          </cell>
          <cell r="E134" t="str">
            <v/>
          </cell>
          <cell r="F134" t="str">
            <v/>
          </cell>
          <cell r="G134" t="str">
            <v/>
          </cell>
          <cell r="H134" t="str">
            <v/>
          </cell>
          <cell r="I134" t="str">
            <v/>
          </cell>
          <cell r="J134" t="str">
            <v/>
          </cell>
          <cell r="K134" t="str">
            <v/>
          </cell>
          <cell r="L134" t="str">
            <v/>
          </cell>
          <cell r="N134" t="str">
            <v/>
          </cell>
          <cell r="O134" t="str">
            <v/>
          </cell>
          <cell r="P134" t="str">
            <v/>
          </cell>
          <cell r="Q134" t="str">
            <v/>
          </cell>
          <cell r="R134" t="str">
            <v/>
          </cell>
          <cell r="S134" t="str">
            <v/>
          </cell>
          <cell r="T134" t="str">
            <v/>
          </cell>
          <cell r="U134" t="str">
            <v/>
          </cell>
          <cell r="V134" t="str">
            <v/>
          </cell>
        </row>
        <row r="135">
          <cell r="D135" t="str">
            <v/>
          </cell>
          <cell r="E135" t="str">
            <v/>
          </cell>
          <cell r="F135" t="str">
            <v/>
          </cell>
          <cell r="G135" t="str">
            <v/>
          </cell>
          <cell r="H135" t="str">
            <v/>
          </cell>
          <cell r="I135" t="str">
            <v/>
          </cell>
          <cell r="J135" t="str">
            <v/>
          </cell>
          <cell r="K135" t="str">
            <v/>
          </cell>
          <cell r="L135" t="str">
            <v/>
          </cell>
          <cell r="N135" t="str">
            <v/>
          </cell>
          <cell r="O135" t="str">
            <v/>
          </cell>
          <cell r="P135" t="str">
            <v/>
          </cell>
          <cell r="Q135" t="str">
            <v/>
          </cell>
          <cell r="R135" t="str">
            <v/>
          </cell>
          <cell r="S135" t="str">
            <v/>
          </cell>
          <cell r="T135" t="str">
            <v/>
          </cell>
          <cell r="U135" t="str">
            <v/>
          </cell>
          <cell r="V135" t="str">
            <v/>
          </cell>
        </row>
        <row r="136">
          <cell r="D136" t="str">
            <v/>
          </cell>
          <cell r="E136" t="str">
            <v/>
          </cell>
          <cell r="F136" t="str">
            <v/>
          </cell>
          <cell r="G136" t="str">
            <v/>
          </cell>
          <cell r="H136" t="str">
            <v/>
          </cell>
          <cell r="I136" t="str">
            <v/>
          </cell>
          <cell r="J136" t="str">
            <v/>
          </cell>
          <cell r="K136" t="str">
            <v/>
          </cell>
          <cell r="L136" t="str">
            <v/>
          </cell>
          <cell r="N136" t="str">
            <v/>
          </cell>
          <cell r="O136" t="str">
            <v/>
          </cell>
          <cell r="P136" t="str">
            <v/>
          </cell>
          <cell r="Q136" t="str">
            <v/>
          </cell>
          <cell r="R136" t="str">
            <v/>
          </cell>
          <cell r="S136" t="str">
            <v/>
          </cell>
          <cell r="T136" t="str">
            <v/>
          </cell>
          <cell r="U136" t="str">
            <v/>
          </cell>
          <cell r="V136" t="str">
            <v/>
          </cell>
        </row>
        <row r="137">
          <cell r="D137" t="str">
            <v/>
          </cell>
          <cell r="E137" t="str">
            <v/>
          </cell>
          <cell r="F137" t="str">
            <v/>
          </cell>
          <cell r="G137" t="str">
            <v/>
          </cell>
          <cell r="H137" t="str">
            <v/>
          </cell>
          <cell r="I137" t="str">
            <v/>
          </cell>
          <cell r="J137" t="str">
            <v/>
          </cell>
          <cell r="K137" t="str">
            <v/>
          </cell>
          <cell r="L137" t="str">
            <v/>
          </cell>
          <cell r="N137" t="str">
            <v/>
          </cell>
          <cell r="O137" t="str">
            <v/>
          </cell>
          <cell r="P137" t="str">
            <v/>
          </cell>
          <cell r="Q137" t="str">
            <v/>
          </cell>
          <cell r="R137" t="str">
            <v/>
          </cell>
          <cell r="S137" t="str">
            <v/>
          </cell>
          <cell r="T137" t="str">
            <v/>
          </cell>
          <cell r="U137" t="str">
            <v/>
          </cell>
          <cell r="V137" t="str">
            <v/>
          </cell>
        </row>
        <row r="138">
          <cell r="D138" t="str">
            <v/>
          </cell>
          <cell r="E138" t="str">
            <v/>
          </cell>
          <cell r="F138" t="str">
            <v/>
          </cell>
          <cell r="G138" t="str">
            <v/>
          </cell>
          <cell r="H138" t="str">
            <v/>
          </cell>
          <cell r="I138" t="str">
            <v/>
          </cell>
          <cell r="J138" t="str">
            <v/>
          </cell>
          <cell r="K138" t="str">
            <v/>
          </cell>
          <cell r="L138" t="str">
            <v/>
          </cell>
          <cell r="N138" t="str">
            <v/>
          </cell>
          <cell r="O138" t="str">
            <v/>
          </cell>
          <cell r="P138" t="str">
            <v/>
          </cell>
          <cell r="Q138" t="str">
            <v/>
          </cell>
          <cell r="R138" t="str">
            <v/>
          </cell>
          <cell r="S138" t="str">
            <v/>
          </cell>
          <cell r="T138" t="str">
            <v/>
          </cell>
          <cell r="U138" t="str">
            <v/>
          </cell>
          <cell r="V138" t="str">
            <v/>
          </cell>
        </row>
        <row r="139">
          <cell r="D139" t="str">
            <v/>
          </cell>
          <cell r="E139" t="str">
            <v/>
          </cell>
          <cell r="F139" t="str">
            <v/>
          </cell>
          <cell r="G139" t="str">
            <v/>
          </cell>
          <cell r="H139" t="str">
            <v/>
          </cell>
          <cell r="I139" t="str">
            <v/>
          </cell>
          <cell r="J139" t="str">
            <v/>
          </cell>
          <cell r="K139" t="str">
            <v/>
          </cell>
          <cell r="L139" t="str">
            <v/>
          </cell>
          <cell r="N139" t="str">
            <v/>
          </cell>
          <cell r="O139" t="str">
            <v/>
          </cell>
          <cell r="P139" t="str">
            <v/>
          </cell>
          <cell r="Q139" t="str">
            <v/>
          </cell>
          <cell r="R139" t="str">
            <v/>
          </cell>
          <cell r="S139" t="str">
            <v/>
          </cell>
          <cell r="T139" t="str">
            <v/>
          </cell>
          <cell r="U139" t="str">
            <v/>
          </cell>
          <cell r="V139" t="str">
            <v/>
          </cell>
        </row>
        <row r="140">
          <cell r="D140" t="str">
            <v/>
          </cell>
          <cell r="E140" t="str">
            <v/>
          </cell>
          <cell r="F140" t="str">
            <v/>
          </cell>
          <cell r="G140" t="str">
            <v/>
          </cell>
          <cell r="H140" t="str">
            <v/>
          </cell>
          <cell r="I140" t="str">
            <v/>
          </cell>
          <cell r="J140" t="str">
            <v/>
          </cell>
          <cell r="K140" t="str">
            <v/>
          </cell>
          <cell r="L140" t="str">
            <v/>
          </cell>
          <cell r="N140" t="str">
            <v/>
          </cell>
          <cell r="O140" t="str">
            <v/>
          </cell>
          <cell r="P140" t="str">
            <v/>
          </cell>
          <cell r="Q140" t="str">
            <v/>
          </cell>
          <cell r="R140" t="str">
            <v/>
          </cell>
          <cell r="S140" t="str">
            <v/>
          </cell>
          <cell r="T140" t="str">
            <v/>
          </cell>
          <cell r="U140" t="str">
            <v/>
          </cell>
          <cell r="V140" t="str">
            <v/>
          </cell>
        </row>
        <row r="141">
          <cell r="D141" t="str">
            <v/>
          </cell>
          <cell r="E141" t="str">
            <v/>
          </cell>
          <cell r="F141" t="str">
            <v/>
          </cell>
          <cell r="G141" t="str">
            <v/>
          </cell>
          <cell r="H141" t="str">
            <v/>
          </cell>
          <cell r="I141" t="str">
            <v/>
          </cell>
          <cell r="J141" t="str">
            <v/>
          </cell>
          <cell r="K141" t="str">
            <v/>
          </cell>
          <cell r="L141" t="str">
            <v/>
          </cell>
          <cell r="N141" t="str">
            <v/>
          </cell>
          <cell r="O141" t="str">
            <v/>
          </cell>
          <cell r="P141" t="str">
            <v/>
          </cell>
          <cell r="Q141" t="str">
            <v/>
          </cell>
          <cell r="R141" t="str">
            <v/>
          </cell>
          <cell r="S141" t="str">
            <v/>
          </cell>
          <cell r="T141" t="str">
            <v/>
          </cell>
          <cell r="U141" t="str">
            <v/>
          </cell>
          <cell r="V141" t="str">
            <v/>
          </cell>
        </row>
        <row r="142">
          <cell r="D142" t="str">
            <v/>
          </cell>
          <cell r="E142" t="str">
            <v/>
          </cell>
          <cell r="F142" t="str">
            <v/>
          </cell>
          <cell r="G142" t="str">
            <v/>
          </cell>
          <cell r="H142" t="str">
            <v/>
          </cell>
          <cell r="I142" t="str">
            <v/>
          </cell>
          <cell r="J142" t="str">
            <v/>
          </cell>
          <cell r="K142" t="str">
            <v/>
          </cell>
          <cell r="L142" t="str">
            <v/>
          </cell>
          <cell r="N142" t="str">
            <v/>
          </cell>
          <cell r="O142" t="str">
            <v/>
          </cell>
          <cell r="P142" t="str">
            <v/>
          </cell>
          <cell r="Q142" t="str">
            <v/>
          </cell>
          <cell r="R142" t="str">
            <v/>
          </cell>
          <cell r="S142" t="str">
            <v/>
          </cell>
          <cell r="T142" t="str">
            <v/>
          </cell>
          <cell r="U142" t="str">
            <v/>
          </cell>
          <cell r="V142" t="str">
            <v/>
          </cell>
        </row>
        <row r="143">
          <cell r="D143" t="str">
            <v/>
          </cell>
          <cell r="E143" t="str">
            <v/>
          </cell>
          <cell r="F143" t="str">
            <v/>
          </cell>
          <cell r="G143" t="str">
            <v/>
          </cell>
          <cell r="H143" t="str">
            <v/>
          </cell>
          <cell r="I143" t="str">
            <v/>
          </cell>
          <cell r="J143" t="str">
            <v/>
          </cell>
          <cell r="K143" t="str">
            <v/>
          </cell>
          <cell r="L143" t="str">
            <v/>
          </cell>
          <cell r="N143" t="str">
            <v/>
          </cell>
          <cell r="O143" t="str">
            <v/>
          </cell>
          <cell r="P143" t="str">
            <v/>
          </cell>
          <cell r="Q143" t="str">
            <v/>
          </cell>
          <cell r="R143" t="str">
            <v/>
          </cell>
          <cell r="S143" t="str">
            <v/>
          </cell>
          <cell r="T143" t="str">
            <v/>
          </cell>
          <cell r="U143" t="str">
            <v/>
          </cell>
          <cell r="V143" t="str">
            <v/>
          </cell>
        </row>
        <row r="144">
          <cell r="D144" t="str">
            <v/>
          </cell>
          <cell r="E144" t="str">
            <v/>
          </cell>
          <cell r="F144" t="str">
            <v/>
          </cell>
          <cell r="G144" t="str">
            <v/>
          </cell>
          <cell r="H144" t="str">
            <v/>
          </cell>
          <cell r="I144" t="str">
            <v/>
          </cell>
          <cell r="J144" t="str">
            <v/>
          </cell>
          <cell r="K144" t="str">
            <v/>
          </cell>
          <cell r="L144" t="str">
            <v/>
          </cell>
          <cell r="N144" t="str">
            <v/>
          </cell>
          <cell r="O144" t="str">
            <v/>
          </cell>
          <cell r="P144" t="str">
            <v/>
          </cell>
          <cell r="Q144" t="str">
            <v/>
          </cell>
          <cell r="R144" t="str">
            <v/>
          </cell>
          <cell r="S144" t="str">
            <v/>
          </cell>
          <cell r="T144" t="str">
            <v/>
          </cell>
          <cell r="U144" t="str">
            <v/>
          </cell>
          <cell r="V144" t="str">
            <v/>
          </cell>
        </row>
        <row r="145">
          <cell r="D145" t="str">
            <v/>
          </cell>
          <cell r="E145" t="str">
            <v/>
          </cell>
          <cell r="F145" t="str">
            <v/>
          </cell>
          <cell r="G145" t="str">
            <v/>
          </cell>
          <cell r="H145" t="str">
            <v/>
          </cell>
          <cell r="I145" t="str">
            <v/>
          </cell>
          <cell r="J145" t="str">
            <v/>
          </cell>
          <cell r="K145" t="str">
            <v/>
          </cell>
          <cell r="L145" t="str">
            <v/>
          </cell>
          <cell r="N145" t="str">
            <v/>
          </cell>
          <cell r="O145" t="str">
            <v/>
          </cell>
          <cell r="P145" t="str">
            <v/>
          </cell>
          <cell r="Q145" t="str">
            <v/>
          </cell>
          <cell r="R145" t="str">
            <v/>
          </cell>
          <cell r="S145" t="str">
            <v/>
          </cell>
          <cell r="T145" t="str">
            <v/>
          </cell>
          <cell r="U145" t="str">
            <v/>
          </cell>
          <cell r="V145" t="str">
            <v/>
          </cell>
        </row>
        <row r="146">
          <cell r="D146" t="str">
            <v/>
          </cell>
          <cell r="E146" t="str">
            <v/>
          </cell>
          <cell r="F146" t="str">
            <v/>
          </cell>
          <cell r="G146" t="str">
            <v/>
          </cell>
          <cell r="H146" t="str">
            <v/>
          </cell>
          <cell r="I146" t="str">
            <v/>
          </cell>
          <cell r="J146" t="str">
            <v/>
          </cell>
          <cell r="K146" t="str">
            <v/>
          </cell>
          <cell r="L146" t="str">
            <v/>
          </cell>
          <cell r="N146" t="str">
            <v/>
          </cell>
          <cell r="O146" t="str">
            <v/>
          </cell>
          <cell r="P146" t="str">
            <v/>
          </cell>
          <cell r="Q146" t="str">
            <v/>
          </cell>
          <cell r="R146" t="str">
            <v/>
          </cell>
          <cell r="S146" t="str">
            <v/>
          </cell>
          <cell r="T146" t="str">
            <v/>
          </cell>
          <cell r="U146" t="str">
            <v/>
          </cell>
          <cell r="V146" t="str">
            <v/>
          </cell>
        </row>
        <row r="147">
          <cell r="D147" t="str">
            <v/>
          </cell>
          <cell r="E147" t="str">
            <v/>
          </cell>
          <cell r="F147" t="str">
            <v/>
          </cell>
          <cell r="G147" t="str">
            <v/>
          </cell>
          <cell r="H147" t="str">
            <v/>
          </cell>
          <cell r="I147" t="str">
            <v/>
          </cell>
          <cell r="J147" t="str">
            <v/>
          </cell>
          <cell r="K147" t="str">
            <v/>
          </cell>
          <cell r="L147" t="str">
            <v/>
          </cell>
          <cell r="N147" t="str">
            <v/>
          </cell>
          <cell r="O147" t="str">
            <v/>
          </cell>
          <cell r="P147" t="str">
            <v/>
          </cell>
          <cell r="Q147" t="str">
            <v/>
          </cell>
          <cell r="R147" t="str">
            <v/>
          </cell>
          <cell r="S147" t="str">
            <v/>
          </cell>
          <cell r="T147" t="str">
            <v/>
          </cell>
          <cell r="U147" t="str">
            <v/>
          </cell>
          <cell r="V147" t="str">
            <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02BF0-F8A7-4212-AC3D-9403EE6FA580}">
  <sheetPr codeName="Sheet4">
    <tabColor theme="7" tint="0.59999389629810485"/>
    <pageSetUpPr fitToPage="1"/>
  </sheetPr>
  <dimension ref="A1:P78"/>
  <sheetViews>
    <sheetView tabSelected="1" topLeftCell="B1" zoomScale="40" zoomScaleNormal="40" workbookViewId="0">
      <selection activeCell="M58" sqref="M58"/>
    </sheetView>
  </sheetViews>
  <sheetFormatPr defaultColWidth="9.109375" defaultRowHeight="33" x14ac:dyDescent="0.6"/>
  <cols>
    <col min="1" max="1" width="43.33203125" style="78" hidden="1" customWidth="1"/>
    <col min="2" max="2" width="47.5546875" style="77" customWidth="1"/>
    <col min="3"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customWidth="1"/>
    <col min="16" max="16" width="11.44140625" style="78" customWidth="1"/>
    <col min="17" max="16384" width="9.109375" style="77"/>
  </cols>
  <sheetData>
    <row r="1" spans="1:16" ht="31.95" customHeight="1" x14ac:dyDescent="0.6">
      <c r="A1" s="76" t="s">
        <v>0</v>
      </c>
      <c r="B1" s="139" t="s">
        <v>1</v>
      </c>
      <c r="C1" s="139" t="s">
        <v>2</v>
      </c>
      <c r="D1" s="139" t="s">
        <v>3</v>
      </c>
      <c r="E1" s="139" t="s">
        <v>4</v>
      </c>
      <c r="F1" s="140"/>
      <c r="G1" s="187" t="s">
        <v>5</v>
      </c>
      <c r="H1" s="187"/>
      <c r="I1" s="140"/>
      <c r="J1" s="139" t="s">
        <v>4</v>
      </c>
      <c r="K1" s="139" t="s">
        <v>3</v>
      </c>
      <c r="L1" s="139" t="s">
        <v>2</v>
      </c>
      <c r="M1" s="139" t="s">
        <v>1</v>
      </c>
      <c r="N1" s="76" t="s">
        <v>0</v>
      </c>
      <c r="O1" s="185"/>
      <c r="P1" s="188"/>
    </row>
    <row r="2" spans="1:16" ht="31.95" customHeight="1" x14ac:dyDescent="0.6">
      <c r="A2" s="79"/>
      <c r="B2" s="141">
        <v>44990</v>
      </c>
      <c r="C2" s="141">
        <v>45046</v>
      </c>
      <c r="D2" s="141">
        <v>45193</v>
      </c>
      <c r="E2" s="141">
        <v>45263</v>
      </c>
      <c r="F2" s="141"/>
      <c r="G2" s="189">
        <v>45291</v>
      </c>
      <c r="H2" s="189"/>
      <c r="I2" s="140"/>
      <c r="J2" s="141">
        <f>E2</f>
        <v>45263</v>
      </c>
      <c r="K2" s="141">
        <f>D2</f>
        <v>45193</v>
      </c>
      <c r="L2" s="141">
        <f>C2</f>
        <v>45046</v>
      </c>
      <c r="M2" s="141">
        <f>B2</f>
        <v>44990</v>
      </c>
      <c r="N2" s="79">
        <f>A2</f>
        <v>0</v>
      </c>
      <c r="O2" s="190"/>
      <c r="P2" s="185"/>
    </row>
    <row r="3" spans="1:16" ht="31.95" customHeight="1" x14ac:dyDescent="0.75">
      <c r="A3" s="79"/>
      <c r="B3" s="138"/>
      <c r="C3" s="138"/>
      <c r="D3" s="138"/>
      <c r="E3" s="138"/>
      <c r="F3" s="138"/>
      <c r="G3" s="138"/>
      <c r="H3" s="138"/>
      <c r="I3" s="137"/>
      <c r="J3" s="138"/>
      <c r="K3" s="138"/>
      <c r="L3" s="138"/>
      <c r="M3" s="138"/>
      <c r="N3" s="79"/>
      <c r="O3" s="80"/>
    </row>
    <row r="4" spans="1:16" ht="31.95" customHeight="1" x14ac:dyDescent="0.75">
      <c r="B4" s="137"/>
      <c r="C4" s="137"/>
      <c r="D4" s="137"/>
      <c r="E4" s="186" t="s">
        <v>44</v>
      </c>
      <c r="F4" s="186"/>
      <c r="G4" s="186"/>
      <c r="H4" s="186"/>
      <c r="I4" s="186"/>
      <c r="J4" s="186"/>
      <c r="K4" s="137"/>
      <c r="L4" s="137"/>
      <c r="M4" s="137"/>
    </row>
    <row r="5" spans="1:16" ht="31.95" customHeight="1" thickBot="1" x14ac:dyDescent="0.65">
      <c r="A5" s="81"/>
      <c r="B5" s="136"/>
      <c r="C5" s="136"/>
      <c r="D5" s="136"/>
      <c r="E5" s="186" t="s">
        <v>575</v>
      </c>
      <c r="F5" s="186"/>
      <c r="G5" s="186"/>
      <c r="H5" s="186"/>
      <c r="I5" s="186"/>
      <c r="J5" s="186"/>
      <c r="K5" s="136"/>
      <c r="L5" s="136"/>
      <c r="M5" s="136"/>
      <c r="N5" s="81"/>
    </row>
    <row r="6" spans="1:16" ht="31.95" customHeight="1" thickTop="1" thickBot="1" x14ac:dyDescent="0.65">
      <c r="A6" s="82"/>
      <c r="B6" s="81" t="s">
        <v>45</v>
      </c>
      <c r="C6" s="76"/>
      <c r="D6" s="76"/>
      <c r="E6" s="76"/>
      <c r="F6" s="76"/>
      <c r="G6" s="76"/>
      <c r="H6" s="76"/>
      <c r="I6" s="76"/>
      <c r="J6" s="76"/>
      <c r="K6" s="76"/>
      <c r="L6" s="76"/>
      <c r="M6" s="81" t="s">
        <v>96</v>
      </c>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45</v>
      </c>
      <c r="D8" s="76"/>
      <c r="E8" s="87"/>
      <c r="F8" s="87"/>
      <c r="G8" s="87"/>
      <c r="H8" s="87"/>
      <c r="I8" s="87"/>
      <c r="J8" s="87"/>
      <c r="K8" s="76"/>
      <c r="L8" s="81" t="s">
        <v>96</v>
      </c>
      <c r="M8" s="92"/>
      <c r="N8" s="89"/>
      <c r="O8" s="185"/>
      <c r="P8" s="185"/>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t="s">
        <v>30</v>
      </c>
      <c r="C10" s="90"/>
      <c r="D10" s="76"/>
      <c r="E10" s="76"/>
      <c r="F10" s="76"/>
      <c r="G10" s="76"/>
      <c r="H10" s="76"/>
      <c r="I10" s="76"/>
      <c r="J10" s="76"/>
      <c r="K10" s="76"/>
      <c r="L10" s="92"/>
      <c r="M10" s="88" t="s">
        <v>50</v>
      </c>
      <c r="N10" s="83"/>
      <c r="O10" s="185"/>
      <c r="P10" s="185"/>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c r="E12" s="76"/>
      <c r="F12" s="76"/>
      <c r="G12" s="76"/>
      <c r="H12" s="76"/>
      <c r="I12" s="76"/>
      <c r="J12" s="76"/>
      <c r="K12" s="81" t="s">
        <v>96</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t="s">
        <v>56</v>
      </c>
      <c r="C14" s="90"/>
      <c r="D14" s="90"/>
      <c r="E14" s="76"/>
      <c r="F14" s="76"/>
      <c r="G14" s="76"/>
      <c r="H14" s="76"/>
      <c r="I14" s="76"/>
      <c r="J14" s="76"/>
      <c r="K14" s="92"/>
      <c r="L14" s="92"/>
      <c r="M14" s="81" t="s">
        <v>55</v>
      </c>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56</v>
      </c>
      <c r="D16" s="90"/>
      <c r="E16" s="76"/>
      <c r="F16" s="76"/>
      <c r="G16" s="76"/>
      <c r="H16" s="76"/>
      <c r="I16" s="76"/>
      <c r="J16" s="76"/>
      <c r="K16" s="92"/>
      <c r="L16" s="88" t="s">
        <v>55</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t="s">
        <v>54</v>
      </c>
      <c r="C18" s="76"/>
      <c r="D18" s="90"/>
      <c r="E18" s="76"/>
      <c r="F18" s="76"/>
      <c r="G18" s="76"/>
      <c r="H18" s="76"/>
      <c r="I18" s="76"/>
      <c r="J18" s="76"/>
      <c r="K18" s="92"/>
      <c r="L18" s="76"/>
      <c r="M18" s="96" t="s">
        <v>115</v>
      </c>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t="s">
        <v>35</v>
      </c>
      <c r="C22" s="76"/>
      <c r="D22" s="90"/>
      <c r="E22" s="82"/>
      <c r="F22" s="76"/>
      <c r="G22" s="76"/>
      <c r="H22" s="76"/>
      <c r="I22" s="90"/>
      <c r="J22" s="83"/>
      <c r="K22" s="92"/>
      <c r="L22" s="76"/>
      <c r="M22" s="81" t="s">
        <v>17</v>
      </c>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68</v>
      </c>
      <c r="D24" s="90"/>
      <c r="E24" s="90"/>
      <c r="F24" s="76"/>
      <c r="G24" s="76"/>
      <c r="H24" s="76"/>
      <c r="I24" s="90"/>
      <c r="J24" s="76"/>
      <c r="K24" s="92"/>
      <c r="L24" s="98" t="s">
        <v>24</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t="s">
        <v>68</v>
      </c>
      <c r="C26" s="90"/>
      <c r="D26" s="90"/>
      <c r="E26" s="90"/>
      <c r="F26" s="76"/>
      <c r="G26" s="76"/>
      <c r="H26" s="76"/>
      <c r="I26" s="90"/>
      <c r="J26" s="76"/>
      <c r="K26" s="92"/>
      <c r="L26" s="92"/>
      <c r="M26" s="88" t="s">
        <v>24</v>
      </c>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t="s">
        <v>68</v>
      </c>
      <c r="E28" s="90"/>
      <c r="F28" s="76"/>
      <c r="G28" s="76"/>
      <c r="H28" s="76"/>
      <c r="I28" s="90"/>
      <c r="J28" s="76"/>
      <c r="K28" s="88" t="s">
        <v>24</v>
      </c>
      <c r="L28" s="92"/>
      <c r="M28" s="76"/>
      <c r="N28" s="89"/>
      <c r="O28" s="185"/>
      <c r="P28" s="185"/>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99" t="s">
        <v>115</v>
      </c>
      <c r="C30" s="90"/>
      <c r="D30" s="76"/>
      <c r="E30" s="90"/>
      <c r="F30" s="76"/>
      <c r="G30" s="76"/>
      <c r="H30" s="76"/>
      <c r="I30" s="90"/>
      <c r="J30" s="76"/>
      <c r="K30" s="76"/>
      <c r="L30" s="92"/>
      <c r="M30" s="81" t="s">
        <v>48</v>
      </c>
      <c r="N30" s="83"/>
      <c r="O30" s="185"/>
      <c r="P30" s="185"/>
    </row>
    <row r="31" spans="1:16" ht="31.95" customHeight="1" thickTop="1" thickBot="1" x14ac:dyDescent="0.65">
      <c r="A31" s="84"/>
      <c r="B31" s="85"/>
      <c r="C31" s="100"/>
      <c r="D31" s="92"/>
      <c r="E31" s="90"/>
      <c r="F31" s="76"/>
      <c r="G31" s="76"/>
      <c r="H31" s="76"/>
      <c r="I31" s="90"/>
      <c r="J31" s="76"/>
      <c r="K31" s="76"/>
      <c r="L31" s="92"/>
      <c r="M31" s="83"/>
      <c r="N31" s="88"/>
    </row>
    <row r="32" spans="1:16" ht="31.95" customHeight="1" thickTop="1" thickBot="1" x14ac:dyDescent="0.65">
      <c r="A32" s="89"/>
      <c r="B32" s="95"/>
      <c r="C32" s="101" t="s">
        <v>57</v>
      </c>
      <c r="D32" s="92"/>
      <c r="E32" s="90"/>
      <c r="F32" s="76"/>
      <c r="G32" s="76"/>
      <c r="H32" s="76"/>
      <c r="I32" s="90"/>
      <c r="J32" s="76"/>
      <c r="K32" s="76"/>
      <c r="L32" s="88" t="s">
        <v>48</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t="s">
        <v>57</v>
      </c>
      <c r="C34" s="76"/>
      <c r="D34" s="76"/>
      <c r="E34" s="90"/>
      <c r="F34" s="76"/>
      <c r="G34" s="76"/>
      <c r="H34" s="76"/>
      <c r="I34" s="90"/>
      <c r="J34" s="76"/>
      <c r="K34" s="76"/>
      <c r="L34" s="76"/>
      <c r="M34" s="88" t="s">
        <v>20</v>
      </c>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t="s">
        <v>23</v>
      </c>
      <c r="C38" s="76"/>
      <c r="D38" s="76"/>
      <c r="E38" s="90"/>
      <c r="F38" s="76"/>
      <c r="G38" s="76"/>
      <c r="H38" s="76"/>
      <c r="I38" s="90"/>
      <c r="J38" s="76"/>
      <c r="K38" s="76"/>
      <c r="L38" s="76"/>
      <c r="M38" s="81" t="s">
        <v>51</v>
      </c>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13</v>
      </c>
      <c r="D40" s="76"/>
      <c r="E40" s="90"/>
      <c r="F40" s="76"/>
      <c r="G40" s="76"/>
      <c r="H40" s="76"/>
      <c r="I40" s="90"/>
      <c r="J40" s="76"/>
      <c r="K40" s="76"/>
      <c r="L40" s="81" t="s">
        <v>51</v>
      </c>
      <c r="M40" s="92"/>
      <c r="N40" s="89"/>
      <c r="O40" s="185"/>
      <c r="P40" s="185"/>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t="s">
        <v>13</v>
      </c>
      <c r="C42" s="90"/>
      <c r="D42" s="76"/>
      <c r="E42" s="90"/>
      <c r="F42" s="76"/>
      <c r="G42" s="184"/>
      <c r="H42" s="184"/>
      <c r="I42" s="90"/>
      <c r="J42" s="76"/>
      <c r="K42" s="76"/>
      <c r="L42" s="92"/>
      <c r="M42" s="88" t="s">
        <v>69</v>
      </c>
      <c r="N42" s="83"/>
      <c r="O42" s="185"/>
      <c r="P42" s="185"/>
    </row>
    <row r="43" spans="1:16" ht="31.95" customHeight="1" thickTop="1" thickBot="1" x14ac:dyDescent="0.65">
      <c r="A43" s="84"/>
      <c r="B43" s="93"/>
      <c r="C43" s="90"/>
      <c r="D43" s="76"/>
      <c r="E43" s="90"/>
      <c r="F43" s="76"/>
      <c r="G43" s="183" t="s">
        <v>8</v>
      </c>
      <c r="H43" s="183"/>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85</v>
      </c>
      <c r="E45" s="90"/>
      <c r="F45" s="76"/>
      <c r="G45" s="76"/>
      <c r="H45" s="76"/>
      <c r="I45" s="90"/>
      <c r="J45" s="76"/>
      <c r="K45" s="81" t="s">
        <v>208</v>
      </c>
      <c r="L45" s="92"/>
      <c r="M45" s="76"/>
      <c r="N45" s="81"/>
    </row>
    <row r="46" spans="1:16" ht="31.95" customHeight="1" thickTop="1" thickBot="1" x14ac:dyDescent="0.65">
      <c r="A46" s="82"/>
      <c r="B46" s="81" t="s">
        <v>77</v>
      </c>
      <c r="C46" s="90"/>
      <c r="D46" s="82"/>
      <c r="E46" s="90"/>
      <c r="F46" s="76"/>
      <c r="G46" s="76"/>
      <c r="H46" s="76"/>
      <c r="I46" s="90"/>
      <c r="J46" s="76"/>
      <c r="K46" s="83"/>
      <c r="L46" s="92"/>
      <c r="M46" s="103" t="s">
        <v>104</v>
      </c>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85</v>
      </c>
      <c r="D48" s="90"/>
      <c r="E48" s="90"/>
      <c r="F48" s="76"/>
      <c r="G48" s="184"/>
      <c r="H48" s="184"/>
      <c r="I48" s="90"/>
      <c r="J48" s="76"/>
      <c r="K48" s="92"/>
      <c r="L48" s="88" t="s">
        <v>208</v>
      </c>
      <c r="M48" s="92"/>
      <c r="N48" s="89"/>
    </row>
    <row r="49" spans="1:14" ht="31.95" customHeight="1" thickTop="1" thickBot="1" x14ac:dyDescent="0.65">
      <c r="A49" s="81"/>
      <c r="B49" s="90"/>
      <c r="C49" s="93"/>
      <c r="D49" s="90"/>
      <c r="E49" s="90"/>
      <c r="F49" s="76"/>
      <c r="G49" s="183" t="s">
        <v>9</v>
      </c>
      <c r="H49" s="183"/>
      <c r="I49" s="90"/>
      <c r="J49" s="76"/>
      <c r="K49" s="92"/>
      <c r="L49" s="89"/>
      <c r="M49" s="92"/>
      <c r="N49" s="81"/>
    </row>
    <row r="50" spans="1:14" ht="31.95" customHeight="1" thickTop="1" thickBot="1" x14ac:dyDescent="0.65">
      <c r="A50" s="82"/>
      <c r="B50" s="84" t="s">
        <v>85</v>
      </c>
      <c r="C50" s="76"/>
      <c r="D50" s="90"/>
      <c r="E50" s="90"/>
      <c r="F50" s="76"/>
      <c r="G50" s="76"/>
      <c r="H50" s="76"/>
      <c r="I50" s="90"/>
      <c r="J50" s="76"/>
      <c r="K50" s="92"/>
      <c r="L50" s="76"/>
      <c r="M50" s="88" t="s">
        <v>208</v>
      </c>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t="s">
        <v>80</v>
      </c>
      <c r="K53" s="92"/>
      <c r="L53" s="76"/>
      <c r="M53" s="76"/>
      <c r="N53" s="81"/>
    </row>
    <row r="54" spans="1:14" ht="31.95" customHeight="1" thickTop="1" thickBot="1" x14ac:dyDescent="0.65">
      <c r="A54" s="82"/>
      <c r="B54" s="81" t="s">
        <v>572</v>
      </c>
      <c r="C54" s="76"/>
      <c r="D54" s="90"/>
      <c r="E54" s="89"/>
      <c r="F54" s="76"/>
      <c r="G54" s="76"/>
      <c r="H54" s="76"/>
      <c r="I54" s="76"/>
      <c r="J54" s="76"/>
      <c r="K54" s="92"/>
      <c r="L54" s="76"/>
      <c r="M54" s="81" t="s">
        <v>67</v>
      </c>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74</v>
      </c>
      <c r="D56" s="90"/>
      <c r="E56" s="76"/>
      <c r="F56" s="76"/>
      <c r="G56" s="76"/>
      <c r="H56" s="76"/>
      <c r="I56" s="76"/>
      <c r="J56" s="76"/>
      <c r="K56" s="92"/>
      <c r="L56" s="81" t="s">
        <v>65</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t="s">
        <v>74</v>
      </c>
      <c r="C58" s="90"/>
      <c r="D58" s="90"/>
      <c r="E58" s="76"/>
      <c r="F58" s="76"/>
      <c r="G58" s="76"/>
      <c r="H58" s="76"/>
      <c r="I58" s="76"/>
      <c r="J58" s="76"/>
      <c r="K58" s="92"/>
      <c r="L58" s="92"/>
      <c r="M58" s="88" t="s">
        <v>65</v>
      </c>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c r="E61" s="76"/>
      <c r="F61" s="76"/>
      <c r="G61" s="76"/>
      <c r="H61" s="76"/>
      <c r="I61" s="76"/>
      <c r="J61" s="76"/>
      <c r="K61" s="88" t="s">
        <v>80</v>
      </c>
      <c r="L61" s="92"/>
      <c r="M61" s="76"/>
      <c r="N61" s="81"/>
    </row>
    <row r="62" spans="1:14" ht="31.95" customHeight="1" thickTop="1" thickBot="1" x14ac:dyDescent="0.65">
      <c r="A62" s="82"/>
      <c r="B62" s="81" t="s">
        <v>28</v>
      </c>
      <c r="C62" s="90"/>
      <c r="D62" s="89"/>
      <c r="E62" s="76"/>
      <c r="F62" s="76"/>
      <c r="G62" s="76"/>
      <c r="H62" s="76"/>
      <c r="I62" s="76"/>
      <c r="J62" s="76"/>
      <c r="K62" s="89"/>
      <c r="L62" s="92"/>
      <c r="M62" s="81" t="s">
        <v>80</v>
      </c>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t="s">
        <v>94</v>
      </c>
      <c r="D64" s="76"/>
      <c r="E64" s="76"/>
      <c r="F64" s="76"/>
      <c r="G64" s="76"/>
      <c r="H64" s="76"/>
      <c r="I64" s="76"/>
      <c r="J64" s="76"/>
      <c r="K64" s="76"/>
      <c r="L64" s="106" t="s">
        <v>80</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t="s">
        <v>94</v>
      </c>
      <c r="C66" s="76"/>
      <c r="D66" s="76"/>
      <c r="E66" s="76"/>
      <c r="F66" s="76"/>
      <c r="G66" s="76"/>
      <c r="H66" s="76"/>
      <c r="I66" s="76"/>
      <c r="J66" s="76"/>
      <c r="K66" s="76"/>
      <c r="L66" s="76"/>
      <c r="M66" s="88" t="s">
        <v>73</v>
      </c>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1885A-4577-4175-8A44-229EF53EC3F5}">
  <sheetPr codeName="Sheet13">
    <tabColor theme="9" tint="-0.249977111117893"/>
    <pageSetUpPr fitToPage="1"/>
  </sheetPr>
  <dimension ref="A1:P78"/>
  <sheetViews>
    <sheetView topLeftCell="C1" zoomScale="40" zoomScaleNormal="40" workbookViewId="0">
      <selection activeCell="H17" sqref="H17"/>
    </sheetView>
  </sheetViews>
  <sheetFormatPr defaultColWidth="9.109375" defaultRowHeight="33" x14ac:dyDescent="0.6"/>
  <cols>
    <col min="1" max="1" width="43.33203125" style="78" hidden="1" customWidth="1"/>
    <col min="2" max="2" width="43.33203125" style="77" hidden="1" customWidth="1"/>
    <col min="3" max="5" width="52.5546875" style="77" customWidth="1"/>
    <col min="6" max="6" width="9.109375" style="77" customWidth="1"/>
    <col min="7" max="8" width="26.88671875" style="77" customWidth="1"/>
    <col min="9" max="9" width="9.109375" style="77" customWidth="1"/>
    <col min="10" max="11" width="52.5546875" style="77" customWidth="1"/>
    <col min="12" max="12" width="67.5546875" style="77" customWidth="1"/>
    <col min="13"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139" t="s">
        <v>2</v>
      </c>
      <c r="D1" s="139" t="s">
        <v>3</v>
      </c>
      <c r="E1" s="139" t="s">
        <v>4</v>
      </c>
      <c r="F1" s="140"/>
      <c r="G1" s="187" t="s">
        <v>5</v>
      </c>
      <c r="H1" s="187"/>
      <c r="I1" s="140"/>
      <c r="J1" s="139" t="s">
        <v>4</v>
      </c>
      <c r="K1" s="139" t="s">
        <v>3</v>
      </c>
      <c r="L1" s="139" t="s">
        <v>2</v>
      </c>
      <c r="M1" s="76" t="s">
        <v>1</v>
      </c>
      <c r="N1" s="76" t="s">
        <v>0</v>
      </c>
      <c r="O1" s="185" t="s">
        <v>6</v>
      </c>
      <c r="P1" s="188"/>
    </row>
    <row r="2" spans="1:16" ht="31.95" customHeight="1" x14ac:dyDescent="0.6">
      <c r="A2" s="79"/>
      <c r="B2" s="79"/>
      <c r="C2" s="141">
        <v>45088</v>
      </c>
      <c r="D2" s="141">
        <v>45193</v>
      </c>
      <c r="E2" s="141">
        <v>45263</v>
      </c>
      <c r="F2" s="141"/>
      <c r="G2" s="189">
        <v>45291</v>
      </c>
      <c r="H2" s="189"/>
      <c r="I2" s="140"/>
      <c r="J2" s="141">
        <f>E2</f>
        <v>45263</v>
      </c>
      <c r="K2" s="141">
        <f>D2</f>
        <v>45193</v>
      </c>
      <c r="L2" s="141">
        <f>C2</f>
        <v>45088</v>
      </c>
      <c r="M2" s="79">
        <f>B2</f>
        <v>0</v>
      </c>
      <c r="N2" s="79">
        <f>A2</f>
        <v>0</v>
      </c>
      <c r="O2" s="190"/>
      <c r="P2" s="185"/>
    </row>
    <row r="3" spans="1:16" ht="31.95" customHeight="1" x14ac:dyDescent="0.6">
      <c r="A3" s="79"/>
      <c r="B3" s="79"/>
      <c r="C3" s="79"/>
      <c r="D3" s="79"/>
      <c r="E3" s="79"/>
      <c r="F3" s="79"/>
      <c r="G3" s="79"/>
      <c r="H3" s="79"/>
      <c r="J3" s="79"/>
      <c r="K3" s="79"/>
      <c r="L3" s="79"/>
      <c r="M3" s="79"/>
      <c r="N3" s="79"/>
      <c r="O3" s="80"/>
    </row>
    <row r="4" spans="1:16" ht="31.95" customHeight="1" x14ac:dyDescent="0.6">
      <c r="E4" s="186" t="s">
        <v>36</v>
      </c>
      <c r="F4" s="186"/>
      <c r="G4" s="186"/>
      <c r="H4" s="186"/>
      <c r="I4" s="186"/>
      <c r="J4" s="186"/>
    </row>
    <row r="5" spans="1:16" ht="31.95" customHeight="1" thickBot="1" x14ac:dyDescent="0.65">
      <c r="A5" s="81"/>
      <c r="B5" s="76"/>
      <c r="C5" s="76"/>
      <c r="D5" s="76"/>
      <c r="E5" s="186" t="s">
        <v>574</v>
      </c>
      <c r="F5" s="186"/>
      <c r="G5" s="186"/>
      <c r="H5" s="186"/>
      <c r="I5" s="186"/>
      <c r="J5" s="186"/>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183</v>
      </c>
      <c r="D8" s="76"/>
      <c r="E8" s="87"/>
      <c r="F8" s="87"/>
      <c r="G8" s="87"/>
      <c r="H8" s="87"/>
      <c r="I8" s="87"/>
      <c r="J8" s="87"/>
      <c r="K8" s="76"/>
      <c r="L8" s="81" t="s">
        <v>142</v>
      </c>
      <c r="M8" s="92"/>
      <c r="N8" s="89"/>
      <c r="O8" s="185"/>
      <c r="P8" s="185"/>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85"/>
      <c r="P10" s="185"/>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184</v>
      </c>
      <c r="D16" s="90"/>
      <c r="E16" s="76"/>
      <c r="F16" s="76"/>
      <c r="G16" s="76"/>
      <c r="H16" s="76"/>
      <c r="I16" s="76"/>
      <c r="J16" s="76"/>
      <c r="K16" s="92"/>
      <c r="L16" s="88" t="s">
        <v>158</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c r="C18" s="76"/>
      <c r="D18" s="90"/>
      <c r="E18" s="76"/>
      <c r="F18" s="76"/>
      <c r="G18" s="76"/>
      <c r="H18" s="76"/>
      <c r="I18" s="76"/>
      <c r="J18" s="76"/>
      <c r="K18" s="92"/>
      <c r="L18" s="76"/>
      <c r="M18" s="88"/>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c r="C22" s="76"/>
      <c r="D22" s="90"/>
      <c r="E22" s="82"/>
      <c r="F22" s="76"/>
      <c r="G22" s="76"/>
      <c r="H22" s="76"/>
      <c r="I22" s="90"/>
      <c r="J22" s="83"/>
      <c r="K22" s="92"/>
      <c r="L22" s="76"/>
      <c r="M22" s="81"/>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124</v>
      </c>
      <c r="D24" s="90"/>
      <c r="E24" s="90"/>
      <c r="F24" s="76"/>
      <c r="G24" s="76"/>
      <c r="H24" s="76"/>
      <c r="I24" s="90"/>
      <c r="J24" s="76"/>
      <c r="K24" s="92"/>
      <c r="L24" s="98" t="s">
        <v>188</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c r="C26" s="90"/>
      <c r="D26" s="90"/>
      <c r="E26" s="90"/>
      <c r="F26" s="76"/>
      <c r="G26" s="76"/>
      <c r="H26" s="76"/>
      <c r="I26" s="90"/>
      <c r="J26" s="76"/>
      <c r="K26" s="92"/>
      <c r="L26" s="92"/>
      <c r="M26" s="88"/>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c r="E28" s="90"/>
      <c r="F28" s="76"/>
      <c r="G28" s="76"/>
      <c r="H28" s="76"/>
      <c r="I28" s="90"/>
      <c r="J28" s="76"/>
      <c r="K28" s="88"/>
      <c r="L28" s="92"/>
      <c r="M28" s="76"/>
      <c r="N28" s="89"/>
      <c r="O28" s="185"/>
      <c r="P28" s="185"/>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c r="C30" s="90"/>
      <c r="D30" s="76"/>
      <c r="E30" s="90"/>
      <c r="F30" s="76"/>
      <c r="G30" s="76"/>
      <c r="H30" s="76"/>
      <c r="I30" s="90"/>
      <c r="J30" s="76"/>
      <c r="K30" s="76"/>
      <c r="L30" s="92"/>
      <c r="M30" s="81"/>
      <c r="N30" s="83"/>
      <c r="O30" s="185"/>
      <c r="P30" s="185"/>
    </row>
    <row r="31" spans="1:16" ht="31.95" customHeight="1" thickTop="1" thickBot="1" x14ac:dyDescent="0.65">
      <c r="A31" s="84"/>
      <c r="B31" s="85"/>
      <c r="C31" s="90"/>
      <c r="D31" s="92"/>
      <c r="E31" s="90"/>
      <c r="F31" s="76"/>
      <c r="G31" s="76"/>
      <c r="H31" s="76"/>
      <c r="I31" s="90"/>
      <c r="J31" s="76"/>
      <c r="K31" s="76"/>
      <c r="L31" s="92"/>
      <c r="M31" s="83"/>
      <c r="N31" s="88"/>
    </row>
    <row r="32" spans="1:16" ht="31.95" customHeight="1" thickTop="1" thickBot="1" x14ac:dyDescent="0.65">
      <c r="A32" s="89"/>
      <c r="B32" s="95"/>
      <c r="C32" s="105" t="s">
        <v>185</v>
      </c>
      <c r="D32" s="92"/>
      <c r="E32" s="90"/>
      <c r="F32" s="76"/>
      <c r="G32" s="76"/>
      <c r="H32" s="76"/>
      <c r="I32" s="90"/>
      <c r="J32" s="76"/>
      <c r="K32" s="76"/>
      <c r="L32" s="88" t="s">
        <v>189</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161</v>
      </c>
      <c r="D40" s="76"/>
      <c r="E40" s="90"/>
      <c r="F40" s="76"/>
      <c r="G40" s="76"/>
      <c r="H40" s="76"/>
      <c r="I40" s="90"/>
      <c r="J40" s="76"/>
      <c r="K40" s="76"/>
      <c r="L40" s="81" t="s">
        <v>190</v>
      </c>
      <c r="M40" s="92"/>
      <c r="N40" s="89"/>
      <c r="O40" s="185"/>
      <c r="P40" s="185"/>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84"/>
      <c r="H42" s="184"/>
      <c r="I42" s="90"/>
      <c r="J42" s="76"/>
      <c r="K42" s="76"/>
      <c r="L42" s="92"/>
      <c r="M42" s="88"/>
      <c r="N42" s="83"/>
      <c r="O42" s="185"/>
      <c r="P42" s="185"/>
    </row>
    <row r="43" spans="1:16" ht="31.95" customHeight="1" thickTop="1" thickBot="1" x14ac:dyDescent="0.65">
      <c r="A43" s="84"/>
      <c r="B43" s="93"/>
      <c r="C43" s="90"/>
      <c r="D43" s="76"/>
      <c r="E43" s="90"/>
      <c r="F43" s="76"/>
      <c r="G43" s="183" t="s">
        <v>8</v>
      </c>
      <c r="H43" s="183"/>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t="s">
        <v>191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573</v>
      </c>
      <c r="D48" s="90"/>
      <c r="E48" s="90"/>
      <c r="F48" s="76"/>
      <c r="G48" s="184"/>
      <c r="H48" s="184"/>
      <c r="I48" s="90"/>
      <c r="J48" s="76"/>
      <c r="K48" s="92"/>
      <c r="L48" s="88" t="s">
        <v>191</v>
      </c>
      <c r="M48" s="92"/>
      <c r="N48" s="89"/>
    </row>
    <row r="49" spans="1:14" ht="31.95" customHeight="1" thickTop="1" thickBot="1" x14ac:dyDescent="0.65">
      <c r="A49" s="81"/>
      <c r="B49" s="90"/>
      <c r="C49" s="93"/>
      <c r="D49" s="90"/>
      <c r="E49" s="90"/>
      <c r="F49" s="76"/>
      <c r="G49" s="183" t="s">
        <v>9</v>
      </c>
      <c r="H49" s="183"/>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186</v>
      </c>
      <c r="D56" s="90"/>
      <c r="E56" s="76"/>
      <c r="F56" s="76"/>
      <c r="G56" s="76"/>
      <c r="H56" s="76"/>
      <c r="I56" s="76"/>
      <c r="J56" s="76"/>
      <c r="K56" s="92"/>
      <c r="L56" s="81" t="s">
        <v>192</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c r="E61" s="76"/>
      <c r="F61" s="76"/>
      <c r="G61" s="76"/>
      <c r="H61" s="76"/>
      <c r="I61" s="76"/>
      <c r="J61" s="76"/>
      <c r="K61" s="88"/>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t="s">
        <v>187</v>
      </c>
      <c r="D64" s="76"/>
      <c r="E64" s="76"/>
      <c r="F64" s="76"/>
      <c r="G64" s="76"/>
      <c r="H64" s="76"/>
      <c r="I64" s="76"/>
      <c r="J64" s="76"/>
      <c r="K64" s="76"/>
      <c r="L64" s="106" t="s">
        <v>122</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28805-8D35-4983-955E-D1E8BE488847}">
  <sheetPr codeName="Sheet1"/>
  <dimension ref="B2:AK52"/>
  <sheetViews>
    <sheetView workbookViewId="0">
      <selection activeCell="F75" sqref="F74:F75"/>
    </sheetView>
  </sheetViews>
  <sheetFormatPr defaultRowHeight="14.4" x14ac:dyDescent="0.3"/>
  <cols>
    <col min="2" max="2" width="18" customWidth="1"/>
    <col min="3" max="11" width="13.6640625" customWidth="1"/>
    <col min="19" max="37" width="7.109375" customWidth="1"/>
  </cols>
  <sheetData>
    <row r="2" spans="2:37" ht="15" thickBot="1" x14ac:dyDescent="0.35">
      <c r="O2" s="2" t="s">
        <v>204</v>
      </c>
      <c r="P2" s="6">
        <v>5</v>
      </c>
    </row>
    <row r="3" spans="2:37" ht="46.8" thickBot="1" x14ac:dyDescent="0.35">
      <c r="D3" s="197" t="s">
        <v>199</v>
      </c>
      <c r="E3" s="198"/>
      <c r="F3" s="198"/>
      <c r="G3" s="198"/>
      <c r="H3" s="199"/>
      <c r="I3" s="200" t="s">
        <v>200</v>
      </c>
      <c r="J3" s="201"/>
      <c r="K3" s="201"/>
      <c r="L3" s="202"/>
      <c r="M3" s="9"/>
    </row>
    <row r="4" spans="2:37" ht="111.6" customHeight="1" x14ac:dyDescent="0.3">
      <c r="D4" s="4" t="s">
        <v>193</v>
      </c>
      <c r="E4" s="4" t="s">
        <v>194</v>
      </c>
      <c r="F4" s="5" t="s">
        <v>195</v>
      </c>
      <c r="G4" s="5" t="s">
        <v>196</v>
      </c>
      <c r="H4" s="5" t="s">
        <v>197</v>
      </c>
      <c r="I4" s="5" t="s">
        <v>195</v>
      </c>
      <c r="J4" s="5" t="s">
        <v>196</v>
      </c>
      <c r="K4" s="4" t="s">
        <v>194</v>
      </c>
      <c r="L4" s="4" t="s">
        <v>198</v>
      </c>
    </row>
    <row r="5" spans="2:37" x14ac:dyDescent="0.3">
      <c r="B5" s="6">
        <v>25</v>
      </c>
      <c r="C5" s="2" t="s">
        <v>201</v>
      </c>
      <c r="D5" s="1">
        <v>29</v>
      </c>
      <c r="E5" s="1">
        <v>19</v>
      </c>
      <c r="F5" s="1">
        <v>64</v>
      </c>
      <c r="G5" s="1">
        <v>49</v>
      </c>
      <c r="H5" s="1">
        <v>20</v>
      </c>
      <c r="I5" s="1">
        <v>46</v>
      </c>
      <c r="J5" s="1">
        <v>32</v>
      </c>
      <c r="K5" s="1">
        <v>8</v>
      </c>
      <c r="L5" s="1">
        <v>15</v>
      </c>
      <c r="O5" s="12"/>
      <c r="P5" s="12"/>
      <c r="Q5" s="12"/>
    </row>
    <row r="6" spans="2:37" x14ac:dyDescent="0.3">
      <c r="C6" s="2" t="s">
        <v>202</v>
      </c>
      <c r="D6" s="7">
        <f>$B$5*D5</f>
        <v>725</v>
      </c>
      <c r="E6" s="7">
        <f>$B$5*E5</f>
        <v>475</v>
      </c>
      <c r="F6" s="7">
        <f>$B$5*F5</f>
        <v>1600</v>
      </c>
      <c r="G6" s="7">
        <f>$B$5*G5</f>
        <v>1225</v>
      </c>
      <c r="H6" s="7">
        <f>$B$5*H5</f>
        <v>500</v>
      </c>
      <c r="I6" s="7">
        <f>2*$B$5*I5</f>
        <v>2300</v>
      </c>
      <c r="J6" s="7">
        <f>2*$B$5*J5</f>
        <v>1600</v>
      </c>
      <c r="K6" s="7">
        <f>2*$B$5*K5</f>
        <v>400</v>
      </c>
      <c r="L6" s="7">
        <f>2*$B$5*L5</f>
        <v>750</v>
      </c>
      <c r="O6" s="196" t="s">
        <v>206</v>
      </c>
      <c r="P6" s="196"/>
      <c r="Q6" s="196"/>
    </row>
    <row r="7" spans="2:37" ht="18" x14ac:dyDescent="0.35">
      <c r="C7" s="2" t="s">
        <v>203</v>
      </c>
      <c r="D7" s="8">
        <v>4</v>
      </c>
      <c r="E7" s="8">
        <v>4</v>
      </c>
      <c r="F7" s="8">
        <v>8</v>
      </c>
      <c r="G7" s="8">
        <v>8</v>
      </c>
      <c r="H7" s="8">
        <v>4</v>
      </c>
      <c r="I7" s="8">
        <v>8</v>
      </c>
      <c r="J7" s="8">
        <v>4</v>
      </c>
      <c r="K7" s="8">
        <v>2</v>
      </c>
      <c r="L7" s="8">
        <v>4</v>
      </c>
      <c r="O7" s="11">
        <v>8</v>
      </c>
      <c r="P7" s="11">
        <v>4</v>
      </c>
      <c r="Q7" s="11">
        <v>2</v>
      </c>
    </row>
    <row r="8" spans="2:37" x14ac:dyDescent="0.3">
      <c r="C8" s="1">
        <v>1</v>
      </c>
      <c r="D8" s="7">
        <f>IF($C8&gt;D$7,"",$P$2*ROUND(HLOOKUP(D$7,$O$7:$Q$15,$C8+1,FALSE)*D$6/$P$2,0))</f>
        <v>290</v>
      </c>
      <c r="E8" s="7">
        <f t="shared" ref="E8:H8" si="0">IF($C8&gt;E$7,"",$P$2*ROUND(HLOOKUP(E$7,$O$7:$Q$15,$C8+1,FALSE)*E$6/$P$2,0))</f>
        <v>190</v>
      </c>
      <c r="F8" s="7">
        <f t="shared" si="0"/>
        <v>480</v>
      </c>
      <c r="G8" s="7">
        <f t="shared" si="0"/>
        <v>370</v>
      </c>
      <c r="H8" s="7">
        <f t="shared" si="0"/>
        <v>200</v>
      </c>
      <c r="I8" s="7">
        <f t="shared" ref="I8:L15" si="1">IF($C8&gt;I$7,"",$P$2*ROUND(HLOOKUP(I$7,$O$7:$Q$15,$C8+1,FALSE)*I$6/$P$2,0))</f>
        <v>690</v>
      </c>
      <c r="J8" s="7">
        <f t="shared" si="1"/>
        <v>640</v>
      </c>
      <c r="K8" s="7">
        <f t="shared" si="1"/>
        <v>240</v>
      </c>
      <c r="L8" s="7">
        <f t="shared" si="1"/>
        <v>300</v>
      </c>
      <c r="N8" s="1">
        <v>1</v>
      </c>
      <c r="O8" s="14">
        <v>0.3</v>
      </c>
      <c r="P8" s="14">
        <v>0.4</v>
      </c>
      <c r="Q8" s="14">
        <v>0.6</v>
      </c>
      <c r="S8" s="15">
        <v>325</v>
      </c>
      <c r="T8" s="16">
        <f>S8/S$17</f>
        <v>0.40625</v>
      </c>
      <c r="U8" s="15">
        <v>255</v>
      </c>
      <c r="V8" s="16">
        <f>U8/U$17</f>
        <v>0.40799999999999997</v>
      </c>
      <c r="W8" s="15">
        <v>200</v>
      </c>
      <c r="X8" s="16">
        <f>W8/W$17</f>
        <v>0.44444444444444442</v>
      </c>
      <c r="Y8" s="15">
        <v>350</v>
      </c>
      <c r="Z8" s="16">
        <f>Y8/Y$17</f>
        <v>0.4375</v>
      </c>
      <c r="AA8" s="15">
        <v>280</v>
      </c>
      <c r="AB8" s="16">
        <f>AA8/AA$17</f>
        <v>0.43076923076923079</v>
      </c>
      <c r="AC8" s="15">
        <v>600</v>
      </c>
      <c r="AD8" s="16">
        <f>AC8/AC$17</f>
        <v>0.375</v>
      </c>
      <c r="AE8" s="15"/>
      <c r="AF8" s="15">
        <v>500</v>
      </c>
      <c r="AG8" s="16">
        <f t="shared" ref="AG8:AG15" si="2">AF8/AF$17</f>
        <v>0.3125</v>
      </c>
      <c r="AH8" s="15">
        <v>310</v>
      </c>
      <c r="AI8" s="16">
        <f t="shared" ref="AI8:AI15" si="3">AH8/AH$17</f>
        <v>0.26956521739130435</v>
      </c>
      <c r="AJ8" s="15">
        <v>600</v>
      </c>
      <c r="AK8" s="16">
        <f>AJ8/AJ$17</f>
        <v>0.2857142857142857</v>
      </c>
    </row>
    <row r="9" spans="2:37" x14ac:dyDescent="0.3">
      <c r="C9" s="1">
        <v>2</v>
      </c>
      <c r="D9" s="7">
        <f t="shared" ref="D9:H15" si="4">IF($C9&gt;D$7,"",$P$2*ROUND(HLOOKUP(D$7,$O$7:$Q$15,$C9+1,FALSE)*D$6/$P$2,0))</f>
        <v>220</v>
      </c>
      <c r="E9" s="7">
        <f t="shared" si="4"/>
        <v>145</v>
      </c>
      <c r="F9" s="7">
        <f t="shared" si="4"/>
        <v>350</v>
      </c>
      <c r="G9" s="7">
        <f t="shared" si="4"/>
        <v>270</v>
      </c>
      <c r="H9" s="7">
        <f t="shared" si="4"/>
        <v>150</v>
      </c>
      <c r="I9" s="7">
        <f t="shared" si="1"/>
        <v>505</v>
      </c>
      <c r="J9" s="7">
        <f t="shared" si="1"/>
        <v>480</v>
      </c>
      <c r="K9" s="7">
        <f t="shared" si="1"/>
        <v>160</v>
      </c>
      <c r="L9" s="7">
        <f t="shared" si="1"/>
        <v>225</v>
      </c>
      <c r="N9" s="1">
        <v>2</v>
      </c>
      <c r="O9" s="14">
        <v>0.22</v>
      </c>
      <c r="P9" s="14">
        <v>0.3</v>
      </c>
      <c r="Q9" s="14">
        <v>0.4</v>
      </c>
      <c r="S9" s="15">
        <v>225</v>
      </c>
      <c r="T9" s="16">
        <f t="shared" ref="T9:V11" si="5">S9/S$17</f>
        <v>0.28125</v>
      </c>
      <c r="U9" s="15">
        <v>200</v>
      </c>
      <c r="V9" s="16">
        <f t="shared" si="5"/>
        <v>0.32</v>
      </c>
      <c r="W9" s="15">
        <v>150</v>
      </c>
      <c r="X9" s="16">
        <f t="shared" ref="X9" si="6">W9/W$17</f>
        <v>0.33333333333333331</v>
      </c>
      <c r="Y9" s="15">
        <v>250</v>
      </c>
      <c r="Z9" s="16">
        <f t="shared" ref="Z9" si="7">Y9/Y$17</f>
        <v>0.3125</v>
      </c>
      <c r="AA9" s="15">
        <v>170</v>
      </c>
      <c r="AB9" s="16">
        <f t="shared" ref="AB9" si="8">AA9/AA$17</f>
        <v>0.26153846153846155</v>
      </c>
      <c r="AC9" s="15">
        <v>400</v>
      </c>
      <c r="AD9" s="16">
        <f t="shared" ref="AD9" si="9">AC9/AC$17</f>
        <v>0.25</v>
      </c>
      <c r="AE9" s="15"/>
      <c r="AF9" s="15">
        <v>380</v>
      </c>
      <c r="AG9" s="16">
        <f t="shared" si="2"/>
        <v>0.23749999999999999</v>
      </c>
      <c r="AH9" s="15">
        <v>200</v>
      </c>
      <c r="AI9" s="16">
        <f t="shared" si="3"/>
        <v>0.17391304347826086</v>
      </c>
      <c r="AJ9" s="15">
        <v>420</v>
      </c>
      <c r="AK9" s="16">
        <f t="shared" ref="AK9" si="10">AJ9/AJ$17</f>
        <v>0.2</v>
      </c>
    </row>
    <row r="10" spans="2:37" x14ac:dyDescent="0.3">
      <c r="C10" s="1">
        <v>3</v>
      </c>
      <c r="D10" s="7">
        <f t="shared" si="4"/>
        <v>110</v>
      </c>
      <c r="E10" s="7">
        <f t="shared" si="4"/>
        <v>70</v>
      </c>
      <c r="F10" s="7">
        <f t="shared" si="4"/>
        <v>190</v>
      </c>
      <c r="G10" s="7">
        <f t="shared" si="4"/>
        <v>145</v>
      </c>
      <c r="H10" s="7">
        <f t="shared" si="4"/>
        <v>75</v>
      </c>
      <c r="I10" s="7">
        <f t="shared" si="1"/>
        <v>275</v>
      </c>
      <c r="J10" s="7">
        <f t="shared" si="1"/>
        <v>240</v>
      </c>
      <c r="K10" s="7" t="str">
        <f t="shared" si="1"/>
        <v/>
      </c>
      <c r="L10" s="7">
        <f t="shared" si="1"/>
        <v>115</v>
      </c>
      <c r="N10" s="1">
        <v>3</v>
      </c>
      <c r="O10" s="14">
        <v>0.12</v>
      </c>
      <c r="P10" s="14">
        <v>0.15</v>
      </c>
      <c r="S10" s="15">
        <v>125</v>
      </c>
      <c r="T10" s="16">
        <f t="shared" si="5"/>
        <v>0.15625</v>
      </c>
      <c r="U10" s="15">
        <v>85</v>
      </c>
      <c r="V10" s="16">
        <f t="shared" si="5"/>
        <v>0.13600000000000001</v>
      </c>
      <c r="W10" s="15">
        <v>50</v>
      </c>
      <c r="X10" s="16">
        <f t="shared" ref="X10" si="11">W10/W$17</f>
        <v>0.1111111111111111</v>
      </c>
      <c r="Y10" s="15">
        <v>100</v>
      </c>
      <c r="Z10" s="16">
        <f t="shared" ref="Z10" si="12">Y10/Y$17</f>
        <v>0.125</v>
      </c>
      <c r="AA10" s="15">
        <v>100</v>
      </c>
      <c r="AB10" s="16">
        <f t="shared" ref="AB10" si="13">AA10/AA$17</f>
        <v>0.15384615384615385</v>
      </c>
      <c r="AC10" s="15">
        <v>300</v>
      </c>
      <c r="AD10" s="16">
        <f t="shared" ref="AD10" si="14">AC10/AC$17</f>
        <v>0.1875</v>
      </c>
      <c r="AE10" s="15"/>
      <c r="AF10" s="15">
        <v>190</v>
      </c>
      <c r="AG10" s="16">
        <f t="shared" si="2"/>
        <v>0.11874999999999999</v>
      </c>
      <c r="AH10" s="15">
        <v>140</v>
      </c>
      <c r="AI10" s="16">
        <f t="shared" si="3"/>
        <v>0.12173913043478261</v>
      </c>
      <c r="AJ10" s="15">
        <v>300</v>
      </c>
      <c r="AK10" s="16">
        <f t="shared" ref="AK10" si="15">AJ10/AJ$17</f>
        <v>0.14285714285714285</v>
      </c>
    </row>
    <row r="11" spans="2:37" x14ac:dyDescent="0.3">
      <c r="C11" s="1">
        <v>4</v>
      </c>
      <c r="D11" s="7">
        <f t="shared" si="4"/>
        <v>110</v>
      </c>
      <c r="E11" s="7">
        <f t="shared" si="4"/>
        <v>70</v>
      </c>
      <c r="F11" s="7">
        <f t="shared" si="4"/>
        <v>190</v>
      </c>
      <c r="G11" s="7">
        <f t="shared" si="4"/>
        <v>145</v>
      </c>
      <c r="H11" s="7">
        <f t="shared" si="4"/>
        <v>75</v>
      </c>
      <c r="I11" s="7">
        <f t="shared" si="1"/>
        <v>275</v>
      </c>
      <c r="J11" s="7">
        <f t="shared" si="1"/>
        <v>240</v>
      </c>
      <c r="K11" s="7" t="str">
        <f t="shared" si="1"/>
        <v/>
      </c>
      <c r="L11" s="7">
        <f t="shared" si="1"/>
        <v>115</v>
      </c>
      <c r="N11" s="1">
        <v>4</v>
      </c>
      <c r="O11" s="14">
        <v>0.12</v>
      </c>
      <c r="P11" s="14">
        <v>0.15</v>
      </c>
      <c r="S11" s="15">
        <v>125</v>
      </c>
      <c r="T11" s="16">
        <f t="shared" si="5"/>
        <v>0.15625</v>
      </c>
      <c r="U11" s="15">
        <v>85</v>
      </c>
      <c r="V11" s="16">
        <f t="shared" si="5"/>
        <v>0.13600000000000001</v>
      </c>
      <c r="W11" s="15">
        <v>50</v>
      </c>
      <c r="X11" s="16">
        <f t="shared" ref="X11" si="16">W11/W$17</f>
        <v>0.1111111111111111</v>
      </c>
      <c r="Y11" s="15">
        <v>100</v>
      </c>
      <c r="Z11" s="16">
        <f t="shared" ref="Z11" si="17">Y11/Y$17</f>
        <v>0.125</v>
      </c>
      <c r="AA11" s="15">
        <v>100</v>
      </c>
      <c r="AB11" s="16">
        <f t="shared" ref="AB11" si="18">AA11/AA$17</f>
        <v>0.15384615384615385</v>
      </c>
      <c r="AC11" s="15">
        <v>300</v>
      </c>
      <c r="AD11" s="16">
        <f t="shared" ref="AD11" si="19">AC11/AC$17</f>
        <v>0.1875</v>
      </c>
      <c r="AE11" s="15"/>
      <c r="AF11" s="15">
        <v>190</v>
      </c>
      <c r="AG11" s="16">
        <f t="shared" si="2"/>
        <v>0.11874999999999999</v>
      </c>
      <c r="AH11" s="15">
        <v>140</v>
      </c>
      <c r="AI11" s="16">
        <f t="shared" si="3"/>
        <v>0.12173913043478261</v>
      </c>
      <c r="AJ11" s="15">
        <v>300</v>
      </c>
      <c r="AK11" s="16">
        <f t="shared" ref="AK11" si="20">AJ11/AJ$17</f>
        <v>0.14285714285714285</v>
      </c>
    </row>
    <row r="12" spans="2:37" x14ac:dyDescent="0.3">
      <c r="C12" s="1">
        <v>5</v>
      </c>
      <c r="D12" s="7" t="str">
        <f t="shared" si="4"/>
        <v/>
      </c>
      <c r="E12" s="7" t="str">
        <f t="shared" si="4"/>
        <v/>
      </c>
      <c r="F12" s="7">
        <f t="shared" si="4"/>
        <v>95</v>
      </c>
      <c r="G12" s="7">
        <f t="shared" si="4"/>
        <v>75</v>
      </c>
      <c r="H12" s="7" t="str">
        <f t="shared" si="4"/>
        <v/>
      </c>
      <c r="I12" s="7">
        <f t="shared" si="1"/>
        <v>140</v>
      </c>
      <c r="J12" s="7" t="str">
        <f t="shared" si="1"/>
        <v/>
      </c>
      <c r="K12" s="7" t="str">
        <f t="shared" si="1"/>
        <v/>
      </c>
      <c r="L12" s="7" t="str">
        <f t="shared" si="1"/>
        <v/>
      </c>
      <c r="N12" s="1">
        <v>5</v>
      </c>
      <c r="O12" s="14">
        <v>0.06</v>
      </c>
      <c r="S12" s="15"/>
      <c r="T12" s="15"/>
      <c r="U12" s="15"/>
      <c r="V12" s="15"/>
      <c r="W12" s="15"/>
      <c r="X12" s="15"/>
      <c r="Y12" s="15"/>
      <c r="Z12" s="15"/>
      <c r="AA12" s="15"/>
      <c r="AB12" s="15"/>
      <c r="AC12" s="15"/>
      <c r="AD12" s="15"/>
      <c r="AE12" s="15"/>
      <c r="AF12" s="15">
        <v>85</v>
      </c>
      <c r="AG12" s="16">
        <f t="shared" si="2"/>
        <v>5.3124999999999999E-2</v>
      </c>
      <c r="AH12" s="15">
        <v>90</v>
      </c>
      <c r="AI12" s="16">
        <f t="shared" si="3"/>
        <v>7.8260869565217397E-2</v>
      </c>
      <c r="AJ12" s="15">
        <v>120</v>
      </c>
      <c r="AK12" s="16">
        <f t="shared" ref="AK12" si="21">AJ12/AJ$17</f>
        <v>5.7142857142857141E-2</v>
      </c>
    </row>
    <row r="13" spans="2:37" x14ac:dyDescent="0.3">
      <c r="C13" s="1">
        <v>6</v>
      </c>
      <c r="D13" s="7" t="str">
        <f t="shared" si="4"/>
        <v/>
      </c>
      <c r="E13" s="7" t="str">
        <f t="shared" si="4"/>
        <v/>
      </c>
      <c r="F13" s="7">
        <f t="shared" si="4"/>
        <v>95</v>
      </c>
      <c r="G13" s="7">
        <f t="shared" si="4"/>
        <v>75</v>
      </c>
      <c r="H13" s="7" t="str">
        <f t="shared" si="4"/>
        <v/>
      </c>
      <c r="I13" s="7">
        <f t="shared" si="1"/>
        <v>140</v>
      </c>
      <c r="J13" s="7" t="str">
        <f t="shared" si="1"/>
        <v/>
      </c>
      <c r="K13" s="7" t="str">
        <f t="shared" si="1"/>
        <v/>
      </c>
      <c r="L13" s="7" t="str">
        <f t="shared" si="1"/>
        <v/>
      </c>
      <c r="N13" s="1">
        <v>6</v>
      </c>
      <c r="O13" s="14">
        <v>0.06</v>
      </c>
      <c r="S13" s="15"/>
      <c r="T13" s="15"/>
      <c r="U13" s="15"/>
      <c r="V13" s="15"/>
      <c r="W13" s="15"/>
      <c r="X13" s="15"/>
      <c r="Y13" s="15"/>
      <c r="Z13" s="15"/>
      <c r="AA13" s="15"/>
      <c r="AB13" s="15"/>
      <c r="AC13" s="15"/>
      <c r="AD13" s="15"/>
      <c r="AE13" s="15"/>
      <c r="AF13" s="15">
        <v>85</v>
      </c>
      <c r="AG13" s="16">
        <f t="shared" si="2"/>
        <v>5.3124999999999999E-2</v>
      </c>
      <c r="AH13" s="15">
        <v>90</v>
      </c>
      <c r="AI13" s="16">
        <f t="shared" si="3"/>
        <v>7.8260869565217397E-2</v>
      </c>
      <c r="AJ13" s="15">
        <v>120</v>
      </c>
      <c r="AK13" s="16">
        <f t="shared" ref="AK13" si="22">AJ13/AJ$17</f>
        <v>5.7142857142857141E-2</v>
      </c>
    </row>
    <row r="14" spans="2:37" x14ac:dyDescent="0.3">
      <c r="C14" s="1">
        <v>7</v>
      </c>
      <c r="D14" s="7" t="str">
        <f t="shared" si="4"/>
        <v/>
      </c>
      <c r="E14" s="7" t="str">
        <f t="shared" si="4"/>
        <v/>
      </c>
      <c r="F14" s="7">
        <f t="shared" si="4"/>
        <v>95</v>
      </c>
      <c r="G14" s="7">
        <f t="shared" si="4"/>
        <v>75</v>
      </c>
      <c r="H14" s="7" t="str">
        <f t="shared" si="4"/>
        <v/>
      </c>
      <c r="I14" s="7">
        <f t="shared" si="1"/>
        <v>140</v>
      </c>
      <c r="J14" s="7" t="str">
        <f t="shared" si="1"/>
        <v/>
      </c>
      <c r="K14" s="7" t="str">
        <f t="shared" si="1"/>
        <v/>
      </c>
      <c r="L14" s="7" t="str">
        <f t="shared" si="1"/>
        <v/>
      </c>
      <c r="N14" s="1">
        <v>7</v>
      </c>
      <c r="O14" s="14">
        <v>0.06</v>
      </c>
      <c r="S14" s="15"/>
      <c r="T14" s="15"/>
      <c r="U14" s="15"/>
      <c r="V14" s="15"/>
      <c r="W14" s="15"/>
      <c r="X14" s="15"/>
      <c r="Y14" s="15"/>
      <c r="Z14" s="15"/>
      <c r="AA14" s="15"/>
      <c r="AB14" s="15"/>
      <c r="AC14" s="15"/>
      <c r="AD14" s="15"/>
      <c r="AE14" s="15"/>
      <c r="AF14" s="15">
        <v>85</v>
      </c>
      <c r="AG14" s="16">
        <f t="shared" si="2"/>
        <v>5.3124999999999999E-2</v>
      </c>
      <c r="AH14" s="15">
        <v>90</v>
      </c>
      <c r="AI14" s="16">
        <f t="shared" si="3"/>
        <v>7.8260869565217397E-2</v>
      </c>
      <c r="AJ14" s="15">
        <v>120</v>
      </c>
      <c r="AK14" s="16">
        <f t="shared" ref="AK14" si="23">AJ14/AJ$17</f>
        <v>5.7142857142857141E-2</v>
      </c>
    </row>
    <row r="15" spans="2:37" x14ac:dyDescent="0.3">
      <c r="C15" s="1">
        <v>8</v>
      </c>
      <c r="D15" s="7" t="str">
        <f t="shared" si="4"/>
        <v/>
      </c>
      <c r="E15" s="7" t="str">
        <f t="shared" si="4"/>
        <v/>
      </c>
      <c r="F15" s="7">
        <f t="shared" si="4"/>
        <v>95</v>
      </c>
      <c r="G15" s="7">
        <f t="shared" si="4"/>
        <v>75</v>
      </c>
      <c r="H15" s="7" t="str">
        <f t="shared" si="4"/>
        <v/>
      </c>
      <c r="I15" s="7">
        <f t="shared" si="1"/>
        <v>140</v>
      </c>
      <c r="J15" s="7" t="str">
        <f t="shared" si="1"/>
        <v/>
      </c>
      <c r="K15" s="7" t="str">
        <f t="shared" si="1"/>
        <v/>
      </c>
      <c r="L15" s="7" t="str">
        <f t="shared" si="1"/>
        <v/>
      </c>
      <c r="N15" s="1">
        <v>8</v>
      </c>
      <c r="O15" s="14">
        <v>0.06</v>
      </c>
      <c r="S15" s="15"/>
      <c r="T15" s="15"/>
      <c r="U15" s="15"/>
      <c r="V15" s="15"/>
      <c r="W15" s="15"/>
      <c r="X15" s="15"/>
      <c r="Y15" s="15"/>
      <c r="Z15" s="15"/>
      <c r="AA15" s="15"/>
      <c r="AB15" s="15"/>
      <c r="AC15" s="15"/>
      <c r="AD15" s="15"/>
      <c r="AE15" s="15"/>
      <c r="AF15" s="15">
        <v>85</v>
      </c>
      <c r="AG15" s="16">
        <f t="shared" si="2"/>
        <v>5.3124999999999999E-2</v>
      </c>
      <c r="AH15" s="15">
        <v>90</v>
      </c>
      <c r="AI15" s="16">
        <f t="shared" si="3"/>
        <v>7.8260869565217397E-2</v>
      </c>
      <c r="AJ15" s="15">
        <v>120</v>
      </c>
      <c r="AK15" s="16">
        <f t="shared" ref="AK15" si="24">AJ15/AJ$17</f>
        <v>5.7142857142857141E-2</v>
      </c>
    </row>
    <row r="16" spans="2:37" x14ac:dyDescent="0.3">
      <c r="C16" s="2" t="s">
        <v>205</v>
      </c>
      <c r="D16" s="7">
        <f>SUM(D8:D15)</f>
        <v>730</v>
      </c>
      <c r="E16" s="7">
        <f t="shared" ref="E16:H16" si="25">SUM(E8:E15)</f>
        <v>475</v>
      </c>
      <c r="F16" s="7">
        <f t="shared" si="25"/>
        <v>1590</v>
      </c>
      <c r="G16" s="7">
        <f t="shared" si="25"/>
        <v>1230</v>
      </c>
      <c r="H16" s="7">
        <f t="shared" si="25"/>
        <v>500</v>
      </c>
      <c r="I16" s="7">
        <f>SUM(I8:I15)</f>
        <v>2305</v>
      </c>
      <c r="J16" s="7">
        <f>SUM(J8:J15)</f>
        <v>1600</v>
      </c>
      <c r="K16" s="7">
        <f>SUM(K8:K15)</f>
        <v>400</v>
      </c>
      <c r="L16" s="7">
        <f>SUM(L8:L15)</f>
        <v>755</v>
      </c>
      <c r="S16" s="15"/>
      <c r="T16" s="15"/>
      <c r="U16" s="15"/>
      <c r="V16" s="15"/>
      <c r="W16" s="15"/>
      <c r="X16" s="15"/>
      <c r="Y16" s="15"/>
      <c r="Z16" s="15"/>
      <c r="AA16" s="15"/>
      <c r="AB16" s="15"/>
      <c r="AC16" s="15"/>
      <c r="AD16" s="15"/>
      <c r="AE16" s="15"/>
      <c r="AF16" s="15"/>
      <c r="AG16" s="16"/>
      <c r="AH16" s="15"/>
      <c r="AI16" s="15"/>
      <c r="AJ16" s="15"/>
      <c r="AK16" s="15"/>
    </row>
    <row r="17" spans="2:37" x14ac:dyDescent="0.3">
      <c r="B17" s="13">
        <f>SUM(D17:K17)</f>
        <v>-5</v>
      </c>
      <c r="C17" s="2" t="s">
        <v>207</v>
      </c>
      <c r="D17" s="7">
        <f>D6-D16</f>
        <v>-5</v>
      </c>
      <c r="E17" s="7">
        <f t="shared" ref="E17:H17" si="26">E6-E16</f>
        <v>0</v>
      </c>
      <c r="F17" s="7">
        <f t="shared" si="26"/>
        <v>10</v>
      </c>
      <c r="G17" s="7">
        <f t="shared" si="26"/>
        <v>-5</v>
      </c>
      <c r="H17" s="7">
        <f t="shared" si="26"/>
        <v>0</v>
      </c>
      <c r="I17" s="7">
        <f>I6-I16</f>
        <v>-5</v>
      </c>
      <c r="J17" s="7">
        <f>J6-J16</f>
        <v>0</v>
      </c>
      <c r="K17" s="7">
        <f>K6-K16</f>
        <v>0</v>
      </c>
      <c r="L17" s="7">
        <f>L6-L16</f>
        <v>-5</v>
      </c>
      <c r="N17" s="3" t="s">
        <v>205</v>
      </c>
      <c r="O17" s="10">
        <f>SUM(O8:O16)</f>
        <v>1.0000000000000002</v>
      </c>
      <c r="P17" s="10">
        <f t="shared" ref="P17:Q17" si="27">SUM(P8:P16)</f>
        <v>1</v>
      </c>
      <c r="Q17" s="10">
        <f t="shared" si="27"/>
        <v>1</v>
      </c>
      <c r="S17" s="15">
        <f>SUM(S8:S16)</f>
        <v>800</v>
      </c>
      <c r="T17" s="15">
        <f>SUM(T8:T16)</f>
        <v>1</v>
      </c>
      <c r="U17" s="15">
        <f t="shared" ref="U17:AD17" si="28">SUM(U8:U16)</f>
        <v>625</v>
      </c>
      <c r="V17" s="15">
        <f t="shared" si="28"/>
        <v>1</v>
      </c>
      <c r="W17" s="15">
        <f t="shared" si="28"/>
        <v>450</v>
      </c>
      <c r="X17" s="15">
        <f t="shared" si="28"/>
        <v>1</v>
      </c>
      <c r="Y17" s="15">
        <f t="shared" si="28"/>
        <v>800</v>
      </c>
      <c r="Z17" s="15">
        <f t="shared" si="28"/>
        <v>1</v>
      </c>
      <c r="AA17" s="15">
        <f t="shared" si="28"/>
        <v>650</v>
      </c>
      <c r="AB17" s="15">
        <f t="shared" si="28"/>
        <v>1</v>
      </c>
      <c r="AC17" s="15">
        <f t="shared" si="28"/>
        <v>1600</v>
      </c>
      <c r="AD17" s="15">
        <f t="shared" si="28"/>
        <v>1</v>
      </c>
      <c r="AE17" s="15"/>
      <c r="AF17" s="15">
        <f>SUM(AF8:AF16)</f>
        <v>1600</v>
      </c>
      <c r="AG17" s="15">
        <f t="shared" ref="AG17:AK17" si="29">SUM(AG8:AG16)</f>
        <v>1</v>
      </c>
      <c r="AH17" s="15">
        <f t="shared" si="29"/>
        <v>1150</v>
      </c>
      <c r="AI17" s="15">
        <f t="shared" si="29"/>
        <v>0.99999999999999989</v>
      </c>
      <c r="AJ17" s="15">
        <f t="shared" si="29"/>
        <v>2100</v>
      </c>
      <c r="AK17" s="15">
        <f t="shared" si="29"/>
        <v>1</v>
      </c>
    </row>
    <row r="19" spans="2:37" x14ac:dyDescent="0.3">
      <c r="B19" t="s">
        <v>552</v>
      </c>
      <c r="C19" s="1">
        <v>1</v>
      </c>
      <c r="D19" s="7">
        <v>285</v>
      </c>
      <c r="E19" s="7">
        <v>225</v>
      </c>
      <c r="F19" s="7">
        <v>500</v>
      </c>
      <c r="G19" s="7">
        <v>315</v>
      </c>
      <c r="H19" s="7">
        <v>200</v>
      </c>
      <c r="I19" s="7">
        <v>600</v>
      </c>
      <c r="J19" s="7">
        <v>600</v>
      </c>
      <c r="K19" s="7">
        <v>240</v>
      </c>
      <c r="L19" s="7">
        <v>330</v>
      </c>
    </row>
    <row r="20" spans="2:37" x14ac:dyDescent="0.3">
      <c r="C20" s="1">
        <v>2</v>
      </c>
      <c r="D20" s="7">
        <v>220</v>
      </c>
      <c r="E20" s="7">
        <v>150</v>
      </c>
      <c r="F20" s="7">
        <v>380</v>
      </c>
      <c r="G20" s="7">
        <v>210</v>
      </c>
      <c r="H20" s="7">
        <v>150</v>
      </c>
      <c r="I20" s="7">
        <v>440</v>
      </c>
      <c r="J20" s="7">
        <v>400</v>
      </c>
      <c r="K20" s="7">
        <v>160</v>
      </c>
      <c r="L20" s="7">
        <v>220</v>
      </c>
    </row>
    <row r="21" spans="2:37" x14ac:dyDescent="0.3">
      <c r="C21" s="1">
        <v>3</v>
      </c>
      <c r="D21" s="7">
        <v>110</v>
      </c>
      <c r="E21" s="7">
        <v>50</v>
      </c>
      <c r="F21" s="7">
        <v>190</v>
      </c>
      <c r="G21" s="7">
        <v>150</v>
      </c>
      <c r="H21" s="7">
        <v>75</v>
      </c>
      <c r="I21" s="7">
        <v>310</v>
      </c>
      <c r="J21" s="7">
        <v>300</v>
      </c>
      <c r="K21" s="7"/>
      <c r="L21" s="7">
        <v>100</v>
      </c>
    </row>
    <row r="22" spans="2:37" x14ac:dyDescent="0.3">
      <c r="C22" s="1">
        <v>4</v>
      </c>
      <c r="D22" s="7">
        <v>110</v>
      </c>
      <c r="E22" s="7">
        <v>50</v>
      </c>
      <c r="F22" s="7">
        <v>190</v>
      </c>
      <c r="G22" s="7">
        <v>150</v>
      </c>
      <c r="H22" s="7">
        <v>75</v>
      </c>
      <c r="I22" s="7">
        <v>310</v>
      </c>
      <c r="J22" s="7">
        <v>300</v>
      </c>
      <c r="K22" s="7"/>
      <c r="L22" s="7">
        <v>100</v>
      </c>
    </row>
    <row r="23" spans="2:37" x14ac:dyDescent="0.3">
      <c r="C23" s="1">
        <v>5</v>
      </c>
      <c r="D23" s="7"/>
      <c r="E23" s="7"/>
      <c r="F23" s="7">
        <v>85</v>
      </c>
      <c r="G23" s="7">
        <v>100</v>
      </c>
      <c r="H23" s="7"/>
      <c r="I23" s="7">
        <v>160</v>
      </c>
      <c r="J23" s="7"/>
      <c r="K23" s="7"/>
      <c r="L23" s="7"/>
    </row>
    <row r="24" spans="2:37" x14ac:dyDescent="0.3">
      <c r="C24" s="1">
        <v>6</v>
      </c>
      <c r="D24" s="7"/>
      <c r="E24" s="7"/>
      <c r="F24" s="7">
        <v>85</v>
      </c>
      <c r="G24" s="7">
        <v>100</v>
      </c>
      <c r="H24" s="7"/>
      <c r="I24" s="7">
        <v>160</v>
      </c>
      <c r="J24" s="7"/>
      <c r="K24" s="7"/>
      <c r="L24" s="7"/>
    </row>
    <row r="25" spans="2:37" x14ac:dyDescent="0.3">
      <c r="C25" s="1">
        <v>7</v>
      </c>
      <c r="D25" s="7"/>
      <c r="E25" s="7"/>
      <c r="F25" s="7">
        <v>85</v>
      </c>
      <c r="G25" s="7">
        <v>100</v>
      </c>
      <c r="H25" s="7"/>
      <c r="I25" s="7">
        <v>160</v>
      </c>
      <c r="J25" s="7"/>
      <c r="K25" s="7"/>
      <c r="L25" s="7"/>
    </row>
    <row r="26" spans="2:37" x14ac:dyDescent="0.3">
      <c r="C26" s="1">
        <v>8</v>
      </c>
      <c r="D26" s="7"/>
      <c r="E26" s="7"/>
      <c r="F26" s="7">
        <v>85</v>
      </c>
      <c r="G26" s="7">
        <v>100</v>
      </c>
      <c r="H26" s="7"/>
      <c r="I26" s="7">
        <v>160</v>
      </c>
      <c r="J26" s="7"/>
      <c r="K26" s="7"/>
      <c r="L26" s="7"/>
    </row>
    <row r="27" spans="2:37" x14ac:dyDescent="0.3">
      <c r="C27" t="s">
        <v>205</v>
      </c>
      <c r="D27" s="7">
        <f>SUM(D19:D26)</f>
        <v>725</v>
      </c>
      <c r="E27" s="7">
        <f t="shared" ref="E27:L27" si="30">SUM(E19:E26)</f>
        <v>475</v>
      </c>
      <c r="F27" s="7">
        <f t="shared" si="30"/>
        <v>1600</v>
      </c>
      <c r="G27" s="7">
        <f t="shared" si="30"/>
        <v>1225</v>
      </c>
      <c r="H27" s="7">
        <f t="shared" si="30"/>
        <v>500</v>
      </c>
      <c r="I27" s="7">
        <f t="shared" si="30"/>
        <v>2300</v>
      </c>
      <c r="J27" s="7">
        <f t="shared" si="30"/>
        <v>1600</v>
      </c>
      <c r="K27" s="7">
        <f t="shared" si="30"/>
        <v>400</v>
      </c>
      <c r="L27" s="7">
        <f t="shared" si="30"/>
        <v>750</v>
      </c>
    </row>
    <row r="28" spans="2:37" x14ac:dyDescent="0.3">
      <c r="D28" s="7">
        <f>D6-D27</f>
        <v>0</v>
      </c>
      <c r="E28" s="7">
        <f t="shared" ref="E28:L28" si="31">E6-E27</f>
        <v>0</v>
      </c>
      <c r="F28" s="7">
        <f t="shared" si="31"/>
        <v>0</v>
      </c>
      <c r="G28" s="7">
        <f t="shared" si="31"/>
        <v>0</v>
      </c>
      <c r="H28" s="7">
        <f t="shared" si="31"/>
        <v>0</v>
      </c>
      <c r="I28" s="7">
        <f t="shared" si="31"/>
        <v>0</v>
      </c>
      <c r="J28" s="7">
        <f t="shared" si="31"/>
        <v>0</v>
      </c>
      <c r="K28" s="7">
        <f t="shared" si="31"/>
        <v>0</v>
      </c>
      <c r="L28" s="7">
        <f t="shared" si="31"/>
        <v>0</v>
      </c>
    </row>
    <row r="30" spans="2:37" x14ac:dyDescent="0.3">
      <c r="C30" s="3">
        <v>32</v>
      </c>
      <c r="D30" s="3" t="s">
        <v>549</v>
      </c>
      <c r="E30" s="3">
        <v>64</v>
      </c>
      <c r="F30" s="3" t="s">
        <v>547</v>
      </c>
      <c r="G30" s="3" t="s">
        <v>548</v>
      </c>
      <c r="H30" s="3" t="s">
        <v>550</v>
      </c>
      <c r="I30" s="3">
        <v>32</v>
      </c>
      <c r="J30" s="3">
        <v>8</v>
      </c>
      <c r="K30" s="3" t="s">
        <v>551</v>
      </c>
    </row>
    <row r="31" spans="2:37" ht="83.4" x14ac:dyDescent="0.3">
      <c r="C31" s="4" t="s">
        <v>193</v>
      </c>
      <c r="D31" s="4" t="s">
        <v>194</v>
      </c>
      <c r="E31" s="5" t="s">
        <v>195</v>
      </c>
      <c r="F31" s="5" t="s">
        <v>196</v>
      </c>
      <c r="G31" s="5" t="s">
        <v>197</v>
      </c>
      <c r="H31" s="5" t="s">
        <v>195</v>
      </c>
      <c r="I31" s="5" t="s">
        <v>196</v>
      </c>
      <c r="J31" s="4" t="s">
        <v>194</v>
      </c>
      <c r="K31" s="4" t="s">
        <v>198</v>
      </c>
    </row>
    <row r="32" spans="2:37" ht="15.6" x14ac:dyDescent="0.3">
      <c r="B32" t="s">
        <v>571</v>
      </c>
      <c r="C32" s="72">
        <v>44990</v>
      </c>
      <c r="D32" s="72">
        <v>44983</v>
      </c>
      <c r="E32" s="72">
        <v>44990</v>
      </c>
      <c r="F32" s="72">
        <v>44990</v>
      </c>
      <c r="G32" s="73">
        <v>44983</v>
      </c>
      <c r="H32" s="72">
        <v>44990</v>
      </c>
      <c r="I32" s="72">
        <v>44990</v>
      </c>
      <c r="J32" s="72">
        <v>45075</v>
      </c>
      <c r="K32" s="72">
        <v>45088</v>
      </c>
    </row>
    <row r="33" spans="2:11" ht="15.6" x14ac:dyDescent="0.3">
      <c r="C33" s="72">
        <v>45046</v>
      </c>
      <c r="D33" s="72">
        <v>45067</v>
      </c>
      <c r="E33" s="72">
        <v>45046</v>
      </c>
      <c r="F33" s="72">
        <v>45046</v>
      </c>
      <c r="G33" s="72">
        <v>45067</v>
      </c>
      <c r="H33" s="72">
        <v>45046</v>
      </c>
      <c r="I33" s="72">
        <v>45046</v>
      </c>
      <c r="J33" s="72">
        <v>45263</v>
      </c>
      <c r="K33" s="72">
        <v>45194</v>
      </c>
    </row>
    <row r="34" spans="2:11" ht="15.6" x14ac:dyDescent="0.3">
      <c r="C34" s="72">
        <v>45193</v>
      </c>
      <c r="D34" s="72">
        <v>45193</v>
      </c>
      <c r="E34" s="72">
        <v>45088</v>
      </c>
      <c r="F34" s="72">
        <v>45088</v>
      </c>
      <c r="G34" s="72">
        <v>45193</v>
      </c>
      <c r="H34" s="72">
        <v>45102</v>
      </c>
      <c r="I34" s="72">
        <v>45193</v>
      </c>
      <c r="J34" s="72">
        <v>45291</v>
      </c>
      <c r="K34" s="72">
        <v>45263</v>
      </c>
    </row>
    <row r="35" spans="2:11" ht="15.6" x14ac:dyDescent="0.3">
      <c r="C35" s="72">
        <v>45263</v>
      </c>
      <c r="D35" s="72">
        <v>45263</v>
      </c>
      <c r="E35" s="72">
        <v>45193</v>
      </c>
      <c r="F35" s="72">
        <v>45193</v>
      </c>
      <c r="G35" s="72">
        <v>45263</v>
      </c>
      <c r="H35" s="72">
        <v>45193</v>
      </c>
      <c r="I35" s="72">
        <v>45263</v>
      </c>
      <c r="J35" s="72"/>
      <c r="K35" s="72">
        <v>45291</v>
      </c>
    </row>
    <row r="36" spans="2:11" ht="15.6" x14ac:dyDescent="0.3">
      <c r="C36" s="72">
        <v>45291</v>
      </c>
      <c r="D36" s="72">
        <v>45291</v>
      </c>
      <c r="E36" s="72">
        <v>45263</v>
      </c>
      <c r="F36" s="72">
        <v>45263</v>
      </c>
      <c r="G36" s="72">
        <v>45291</v>
      </c>
      <c r="H36" s="72">
        <v>45263</v>
      </c>
      <c r="I36" s="72">
        <v>45291</v>
      </c>
      <c r="J36" s="72"/>
      <c r="K36" s="72"/>
    </row>
    <row r="37" spans="2:11" ht="14.4" customHeight="1" x14ac:dyDescent="0.3">
      <c r="E37" s="72">
        <v>45291</v>
      </c>
      <c r="F37" s="72">
        <v>45291</v>
      </c>
      <c r="G37" s="72"/>
      <c r="H37" s="72">
        <v>45291</v>
      </c>
      <c r="I37" s="72"/>
    </row>
    <row r="38" spans="2:11" ht="14.4" customHeight="1" x14ac:dyDescent="0.3">
      <c r="C38" s="71"/>
      <c r="E38" s="72"/>
      <c r="F38" s="72"/>
      <c r="H38" s="72"/>
    </row>
    <row r="40" spans="2:11" ht="15.6" x14ac:dyDescent="0.3">
      <c r="D40" s="72"/>
    </row>
    <row r="41" spans="2:11" x14ac:dyDescent="0.3">
      <c r="B41" t="s">
        <v>552</v>
      </c>
      <c r="C41" s="75" t="s">
        <v>553</v>
      </c>
      <c r="D41" s="75" t="s">
        <v>554</v>
      </c>
      <c r="E41" s="75" t="s">
        <v>555</v>
      </c>
      <c r="F41" s="75" t="s">
        <v>564</v>
      </c>
      <c r="G41" s="75" t="s">
        <v>556</v>
      </c>
      <c r="H41" s="75" t="s">
        <v>557</v>
      </c>
      <c r="I41" s="75" t="s">
        <v>558</v>
      </c>
      <c r="J41" s="75" t="s">
        <v>563</v>
      </c>
      <c r="K41" s="74" t="s">
        <v>559</v>
      </c>
    </row>
    <row r="42" spans="2:11" ht="15.6" x14ac:dyDescent="0.3">
      <c r="B42" t="s">
        <v>515</v>
      </c>
      <c r="C42" s="72" cm="1">
        <f t="array" aca="1" ref="C42" ca="1">INDIRECT("'"&amp;C$41&amp;"'!"&amp;$B42)</f>
        <v>0</v>
      </c>
      <c r="D42" s="72" cm="1">
        <f t="array" aca="1" ref="D42" ca="1">INDIRECT("'"&amp;D$41&amp;"'!"&amp;$B42)</f>
        <v>0</v>
      </c>
      <c r="E42" s="72" cm="1">
        <f t="array" aca="1" ref="E42" ca="1">INDIRECT("'"&amp;E$41&amp;"'!"&amp;$B42)</f>
        <v>44990</v>
      </c>
      <c r="F42" s="72" cm="1">
        <f t="array" aca="1" ref="F42" ca="1">INDIRECT("'"&amp;F$41&amp;"'!"&amp;$B42)</f>
        <v>44990</v>
      </c>
      <c r="G42" s="72" cm="1">
        <f t="array" aca="1" ref="G42" ca="1">INDIRECT("'"&amp;G$41&amp;"'!"&amp;$B42)</f>
        <v>0</v>
      </c>
      <c r="H42" s="72" cm="1">
        <f t="array" aca="1" ref="H42" ca="1">INDIRECT("'"&amp;H$41&amp;"'!"&amp;$B42)</f>
        <v>44990</v>
      </c>
      <c r="I42" s="72" cm="1">
        <f t="array" aca="1" ref="I42" ca="1">INDIRECT("'"&amp;I$41&amp;"'!"&amp;$B42)</f>
        <v>0</v>
      </c>
      <c r="J42" s="72" cm="1">
        <f t="array" aca="1" ref="J42" ca="1">INDIRECT("'"&amp;J$41&amp;"'!"&amp;$B42)</f>
        <v>0</v>
      </c>
      <c r="K42" s="72" cm="1">
        <f t="array" aca="1" ref="K42" ca="1">INDIRECT("'"&amp;K$41&amp;"'!"&amp;$B42)</f>
        <v>0</v>
      </c>
    </row>
    <row r="43" spans="2:11" ht="15.6" x14ac:dyDescent="0.3">
      <c r="B43" t="s">
        <v>517</v>
      </c>
      <c r="C43" s="72" cm="1">
        <f t="array" aca="1" ref="C43" ca="1">INDIRECT("'"&amp;C$41&amp;"'!"&amp;$B43)</f>
        <v>44990</v>
      </c>
      <c r="D43" s="72" cm="1">
        <f t="array" aca="1" ref="D43" ca="1">INDIRECT("'"&amp;D$41&amp;"'!"&amp;$B43)</f>
        <v>44983</v>
      </c>
      <c r="E43" s="72" cm="1">
        <f t="array" aca="1" ref="E43" ca="1">INDIRECT("'"&amp;E$41&amp;"'!"&amp;$B43)</f>
        <v>45046</v>
      </c>
      <c r="F43" s="72" cm="1">
        <f t="array" aca="1" ref="F43" ca="1">INDIRECT("'"&amp;F$41&amp;"'!"&amp;$B43)</f>
        <v>45046</v>
      </c>
      <c r="G43" s="72" cm="1">
        <f t="array" aca="1" ref="G43" ca="1">INDIRECT("'"&amp;G$41&amp;"'!"&amp;$B43)</f>
        <v>44983</v>
      </c>
      <c r="H43" s="72" cm="1">
        <f t="array" aca="1" ref="H43" ca="1">INDIRECT("'"&amp;H$41&amp;"'!"&amp;$B43)</f>
        <v>45046</v>
      </c>
      <c r="I43" s="72" cm="1">
        <f t="array" aca="1" ref="I43" ca="1">INDIRECT("'"&amp;I$41&amp;"'!"&amp;$B43)</f>
        <v>44990</v>
      </c>
      <c r="J43" s="72" cm="1">
        <f t="array" aca="1" ref="J43" ca="1">INDIRECT("'"&amp;J$41&amp;"'!"&amp;$B43)</f>
        <v>0</v>
      </c>
      <c r="K43" s="72" cm="1">
        <f t="array" aca="1" ref="K43" ca="1">INDIRECT("'"&amp;K$41&amp;"'!"&amp;$B43)</f>
        <v>0</v>
      </c>
    </row>
    <row r="44" spans="2:11" ht="15.6" x14ac:dyDescent="0.3">
      <c r="B44" t="s">
        <v>560</v>
      </c>
      <c r="C44" s="72" cm="1">
        <f t="array" aca="1" ref="C44" ca="1">INDIRECT("'"&amp;C$41&amp;"'!"&amp;$B44)</f>
        <v>45046</v>
      </c>
      <c r="D44" s="72" cm="1">
        <f t="array" aca="1" ref="D44" ca="1">INDIRECT("'"&amp;D$41&amp;"'!"&amp;$B44)</f>
        <v>45067</v>
      </c>
      <c r="E44" s="72" cm="1">
        <f t="array" aca="1" ref="E44" ca="1">INDIRECT("'"&amp;E$41&amp;"'!"&amp;$B44)</f>
        <v>45088</v>
      </c>
      <c r="F44" s="72" cm="1">
        <f t="array" aca="1" ref="F44" ca="1">INDIRECT("'"&amp;F$41&amp;"'!"&amp;$B44)</f>
        <v>45088</v>
      </c>
      <c r="G44" s="72" cm="1">
        <f t="array" aca="1" ref="G44" ca="1">INDIRECT("'"&amp;G$41&amp;"'!"&amp;$B44)</f>
        <v>45067</v>
      </c>
      <c r="H44" s="72" cm="1">
        <f t="array" aca="1" ref="H44" ca="1">INDIRECT("'"&amp;H$41&amp;"'!"&amp;$B44)</f>
        <v>45088</v>
      </c>
      <c r="I44" s="72" cm="1">
        <f t="array" aca="1" ref="I44" ca="1">INDIRECT("'"&amp;I$41&amp;"'!"&amp;$B44)</f>
        <v>45046</v>
      </c>
      <c r="J44" s="72" cm="1">
        <f t="array" aca="1" ref="J44" ca="1">INDIRECT("'"&amp;J$41&amp;"'!"&amp;$B44)</f>
        <v>0</v>
      </c>
      <c r="K44" s="72" cm="1">
        <f t="array" aca="1" ref="K44" ca="1">INDIRECT("'"&amp;K$41&amp;"'!"&amp;$B44)</f>
        <v>45088</v>
      </c>
    </row>
    <row r="45" spans="2:11" ht="15.6" x14ac:dyDescent="0.3">
      <c r="B45" t="s">
        <v>561</v>
      </c>
      <c r="C45" s="72" cm="1">
        <f t="array" aca="1" ref="C45" ca="1">INDIRECT("'"&amp;C$41&amp;"'!"&amp;$B45)</f>
        <v>45193</v>
      </c>
      <c r="D45" s="72" cm="1">
        <f t="array" aca="1" ref="D45" ca="1">INDIRECT("'"&amp;D$41&amp;"'!"&amp;$B45)</f>
        <v>45193</v>
      </c>
      <c r="E45" s="72" cm="1">
        <f t="array" aca="1" ref="E45" ca="1">INDIRECT("'"&amp;E$41&amp;"'!"&amp;$B45)</f>
        <v>45193</v>
      </c>
      <c r="F45" s="72" cm="1">
        <f t="array" aca="1" ref="F45" ca="1">INDIRECT("'"&amp;F$41&amp;"'!"&amp;$B45)</f>
        <v>45193</v>
      </c>
      <c r="G45" s="72" cm="1">
        <f t="array" aca="1" ref="G45" ca="1">INDIRECT("'"&amp;G$41&amp;"'!"&amp;$B45)</f>
        <v>45193</v>
      </c>
      <c r="H45" s="72" cm="1">
        <f t="array" aca="1" ref="H45" ca="1">INDIRECT("'"&amp;H$41&amp;"'!"&amp;$B45)</f>
        <v>45193</v>
      </c>
      <c r="I45" s="72" cm="1">
        <f t="array" aca="1" ref="I45" ca="1">INDIRECT("'"&amp;I$41&amp;"'!"&amp;$B45)</f>
        <v>45193</v>
      </c>
      <c r="J45" s="72" cm="1">
        <f t="array" aca="1" ref="J45" ca="1">INDIRECT("'"&amp;J$41&amp;"'!"&amp;$B45)</f>
        <v>45075</v>
      </c>
      <c r="K45" s="72" cm="1">
        <f t="array" aca="1" ref="K45" ca="1">INDIRECT("'"&amp;K$41&amp;"'!"&amp;$B45)</f>
        <v>45193</v>
      </c>
    </row>
    <row r="46" spans="2:11" ht="15.6" x14ac:dyDescent="0.3">
      <c r="B46" t="s">
        <v>562</v>
      </c>
      <c r="C46" s="72" cm="1">
        <f t="array" aca="1" ref="C46" ca="1">INDIRECT("'"&amp;C$41&amp;"'!"&amp;$B46)</f>
        <v>45263</v>
      </c>
      <c r="D46" s="72" cm="1">
        <f t="array" aca="1" ref="D46" ca="1">INDIRECT("'"&amp;D$41&amp;"'!"&amp;$B46)</f>
        <v>45263</v>
      </c>
      <c r="E46" s="72" cm="1">
        <f t="array" aca="1" ref="E46" ca="1">INDIRECT("'"&amp;E$41&amp;"'!"&amp;$B46)</f>
        <v>45263</v>
      </c>
      <c r="F46" s="72" cm="1">
        <f t="array" aca="1" ref="F46" ca="1">INDIRECT("'"&amp;F$41&amp;"'!"&amp;$B46)</f>
        <v>45263</v>
      </c>
      <c r="G46" s="72" cm="1">
        <f t="array" aca="1" ref="G46" ca="1">INDIRECT("'"&amp;G$41&amp;"'!"&amp;$B46)</f>
        <v>45263</v>
      </c>
      <c r="H46" s="72" cm="1">
        <f t="array" aca="1" ref="H46" ca="1">INDIRECT("'"&amp;H$41&amp;"'!"&amp;$B46)</f>
        <v>45263</v>
      </c>
      <c r="I46" s="72" cm="1">
        <f t="array" aca="1" ref="I46" ca="1">INDIRECT("'"&amp;I$41&amp;"'!"&amp;$B46)</f>
        <v>45263</v>
      </c>
      <c r="J46" s="72" cm="1">
        <f t="array" aca="1" ref="J46" ca="1">INDIRECT("'"&amp;J$41&amp;"'!"&amp;$B46)</f>
        <v>45263</v>
      </c>
      <c r="K46" s="72" cm="1">
        <f t="array" aca="1" ref="K46" ca="1">INDIRECT("'"&amp;K$41&amp;"'!"&amp;$B46)</f>
        <v>45263</v>
      </c>
    </row>
    <row r="47" spans="2:11" ht="15.6" x14ac:dyDescent="0.3">
      <c r="B47" t="s">
        <v>565</v>
      </c>
      <c r="C47" s="72" cm="1">
        <f t="array" aca="1" ref="C47" ca="1">INDIRECT("'"&amp;C$41&amp;"'!"&amp;$B47)</f>
        <v>45291</v>
      </c>
      <c r="D47" s="72" cm="1">
        <f t="array" aca="1" ref="D47" ca="1">INDIRECT("'"&amp;D$41&amp;"'!"&amp;$B47)</f>
        <v>45291</v>
      </c>
      <c r="E47" s="72" cm="1">
        <f t="array" aca="1" ref="E47" ca="1">INDIRECT("'"&amp;E$41&amp;"'!"&amp;$B47)</f>
        <v>45291</v>
      </c>
      <c r="F47" s="72" cm="1">
        <f t="array" aca="1" ref="F47" ca="1">INDIRECT("'"&amp;F$41&amp;"'!"&amp;$B47)</f>
        <v>45291</v>
      </c>
      <c r="G47" s="72" cm="1">
        <f t="array" aca="1" ref="G47" ca="1">INDIRECT("'"&amp;G$41&amp;"'!"&amp;$B47)</f>
        <v>45291</v>
      </c>
      <c r="H47" s="72" cm="1">
        <f t="array" aca="1" ref="H47" ca="1">INDIRECT("'"&amp;H$41&amp;"'!"&amp;$B47)</f>
        <v>45291</v>
      </c>
      <c r="I47" s="72" cm="1">
        <f t="array" aca="1" ref="I47" ca="1">INDIRECT("'"&amp;I$41&amp;"'!"&amp;$B47)</f>
        <v>45291</v>
      </c>
      <c r="J47" s="72" cm="1">
        <f t="array" aca="1" ref="J47" ca="1">INDIRECT("'"&amp;J$41&amp;"'!"&amp;$B47)</f>
        <v>45291</v>
      </c>
      <c r="K47" s="72" cm="1">
        <f t="array" aca="1" ref="K47" ca="1">INDIRECT("'"&amp;K$41&amp;"'!"&amp;$B47)</f>
        <v>45291</v>
      </c>
    </row>
    <row r="48" spans="2:11" ht="15.6" x14ac:dyDescent="0.3">
      <c r="B48" t="s">
        <v>566</v>
      </c>
      <c r="C48" s="72" cm="1">
        <f t="array" aca="1" ref="C48" ca="1">INDIRECT("'"&amp;C$41&amp;"'!"&amp;$B48)</f>
        <v>45263</v>
      </c>
      <c r="D48" s="72" cm="1">
        <f t="array" aca="1" ref="D48" ca="1">INDIRECT("'"&amp;D$41&amp;"'!"&amp;$B48)</f>
        <v>45263</v>
      </c>
      <c r="E48" s="72" cm="1">
        <f t="array" aca="1" ref="E48" ca="1">INDIRECT("'"&amp;E$41&amp;"'!"&amp;$B48)</f>
        <v>45263</v>
      </c>
      <c r="F48" s="72" cm="1">
        <f t="array" aca="1" ref="F48" ca="1">INDIRECT("'"&amp;F$41&amp;"'!"&amp;$B48)</f>
        <v>45263</v>
      </c>
      <c r="G48" s="72" cm="1">
        <f t="array" aca="1" ref="G48" ca="1">INDIRECT("'"&amp;G$41&amp;"'!"&amp;$B48)</f>
        <v>45263</v>
      </c>
      <c r="H48" s="72" cm="1">
        <f t="array" aca="1" ref="H48" ca="1">INDIRECT("'"&amp;H$41&amp;"'!"&amp;$B48)</f>
        <v>45263</v>
      </c>
      <c r="I48" s="72" cm="1">
        <f t="array" aca="1" ref="I48" ca="1">INDIRECT("'"&amp;I$41&amp;"'!"&amp;$B48)</f>
        <v>45263</v>
      </c>
      <c r="J48" s="72" cm="1">
        <f t="array" aca="1" ref="J48" ca="1">INDIRECT("'"&amp;J$41&amp;"'!"&amp;$B48)</f>
        <v>45263</v>
      </c>
      <c r="K48" s="72" cm="1">
        <f t="array" aca="1" ref="K48" ca="1">INDIRECT("'"&amp;K$41&amp;"'!"&amp;$B48)</f>
        <v>45263</v>
      </c>
    </row>
    <row r="49" spans="2:11" ht="15.6" x14ac:dyDescent="0.3">
      <c r="B49" t="s">
        <v>567</v>
      </c>
      <c r="C49" s="72" cm="1">
        <f t="array" aca="1" ref="C49" ca="1">INDIRECT("'"&amp;C$41&amp;"'!"&amp;$B49)</f>
        <v>45193</v>
      </c>
      <c r="D49" s="72" cm="1">
        <f t="array" aca="1" ref="D49" ca="1">INDIRECT("'"&amp;D$41&amp;"'!"&amp;$B49)</f>
        <v>45193</v>
      </c>
      <c r="E49" s="72" cm="1">
        <f t="array" aca="1" ref="E49" ca="1">INDIRECT("'"&amp;E$41&amp;"'!"&amp;$B49)</f>
        <v>45193</v>
      </c>
      <c r="F49" s="72" cm="1">
        <f t="array" aca="1" ref="F49" ca="1">INDIRECT("'"&amp;F$41&amp;"'!"&amp;$B49)</f>
        <v>45193</v>
      </c>
      <c r="G49" s="72" cm="1">
        <f t="array" aca="1" ref="G49" ca="1">INDIRECT("'"&amp;G$41&amp;"'!"&amp;$B49)</f>
        <v>45193</v>
      </c>
      <c r="H49" s="72" cm="1">
        <f t="array" aca="1" ref="H49" ca="1">INDIRECT("'"&amp;H$41&amp;"'!"&amp;$B49)</f>
        <v>45193</v>
      </c>
      <c r="I49" s="72" cm="1">
        <f t="array" aca="1" ref="I49" ca="1">INDIRECT("'"&amp;I$41&amp;"'!"&amp;$B49)</f>
        <v>45193</v>
      </c>
      <c r="J49" s="72" cm="1">
        <f t="array" aca="1" ref="J49" ca="1">INDIRECT("'"&amp;J$41&amp;"'!"&amp;$B49)</f>
        <v>45075</v>
      </c>
      <c r="K49" s="72" cm="1">
        <f t="array" aca="1" ref="K49" ca="1">INDIRECT("'"&amp;K$41&amp;"'!"&amp;$B49)</f>
        <v>45193</v>
      </c>
    </row>
    <row r="50" spans="2:11" ht="15.6" x14ac:dyDescent="0.3">
      <c r="B50" t="s">
        <v>568</v>
      </c>
      <c r="C50" s="72" cm="1">
        <f t="array" aca="1" ref="C50" ca="1">INDIRECT("'"&amp;C$41&amp;"'!"&amp;$B50)</f>
        <v>45046</v>
      </c>
      <c r="D50" s="72" cm="1">
        <f t="array" aca="1" ref="D50" ca="1">INDIRECT("'"&amp;D$41&amp;"'!"&amp;$B50)</f>
        <v>45067</v>
      </c>
      <c r="E50" s="72" cm="1">
        <f t="array" aca="1" ref="E50" ca="1">INDIRECT("'"&amp;E$41&amp;"'!"&amp;$B50)</f>
        <v>45088</v>
      </c>
      <c r="F50" s="72" cm="1">
        <f t="array" aca="1" ref="F50" ca="1">INDIRECT("'"&amp;F$41&amp;"'!"&amp;$B50)</f>
        <v>45088</v>
      </c>
      <c r="G50" s="72" cm="1">
        <f t="array" aca="1" ref="G50" ca="1">INDIRECT("'"&amp;G$41&amp;"'!"&amp;$B50)</f>
        <v>45067</v>
      </c>
      <c r="H50" s="72" cm="1">
        <f t="array" aca="1" ref="H50" ca="1">INDIRECT("'"&amp;H$41&amp;"'!"&amp;$B50)</f>
        <v>45088</v>
      </c>
      <c r="I50" s="72" cm="1">
        <f t="array" aca="1" ref="I50" ca="1">INDIRECT("'"&amp;I$41&amp;"'!"&amp;$B50)</f>
        <v>45046</v>
      </c>
      <c r="J50" s="72" cm="1">
        <f t="array" aca="1" ref="J50" ca="1">INDIRECT("'"&amp;J$41&amp;"'!"&amp;$B50)</f>
        <v>0</v>
      </c>
      <c r="K50" s="72" cm="1">
        <f t="array" aca="1" ref="K50" ca="1">INDIRECT("'"&amp;K$41&amp;"'!"&amp;$B50)</f>
        <v>45088</v>
      </c>
    </row>
    <row r="51" spans="2:11" ht="15.6" x14ac:dyDescent="0.3">
      <c r="B51" t="s">
        <v>569</v>
      </c>
      <c r="C51" s="72" cm="1">
        <f t="array" aca="1" ref="C51" ca="1">INDIRECT("'"&amp;C$41&amp;"'!"&amp;$B51)</f>
        <v>44990</v>
      </c>
      <c r="D51" s="72" cm="1">
        <f t="array" aca="1" ref="D51" ca="1">INDIRECT("'"&amp;D$41&amp;"'!"&amp;$B51)</f>
        <v>44983</v>
      </c>
      <c r="E51" s="72" cm="1">
        <f t="array" aca="1" ref="E51" ca="1">INDIRECT("'"&amp;E$41&amp;"'!"&amp;$B51)</f>
        <v>45046</v>
      </c>
      <c r="F51" s="72" cm="1">
        <f t="array" aca="1" ref="F51" ca="1">INDIRECT("'"&amp;F$41&amp;"'!"&amp;$B51)</f>
        <v>45046</v>
      </c>
      <c r="G51" s="72" cm="1">
        <f t="array" aca="1" ref="G51" ca="1">INDIRECT("'"&amp;G$41&amp;"'!"&amp;$B51)</f>
        <v>44983</v>
      </c>
      <c r="H51" s="72" cm="1">
        <f t="array" aca="1" ref="H51" ca="1">INDIRECT("'"&amp;H$41&amp;"'!"&amp;$B51)</f>
        <v>45046</v>
      </c>
      <c r="I51" s="72" cm="1">
        <f t="array" aca="1" ref="I51" ca="1">INDIRECT("'"&amp;I$41&amp;"'!"&amp;$B51)</f>
        <v>44990</v>
      </c>
      <c r="J51" s="72" cm="1">
        <f t="array" aca="1" ref="J51" ca="1">INDIRECT("'"&amp;J$41&amp;"'!"&amp;$B51)</f>
        <v>0</v>
      </c>
      <c r="K51" s="72" cm="1">
        <f t="array" aca="1" ref="K51" ca="1">INDIRECT("'"&amp;K$41&amp;"'!"&amp;$B51)</f>
        <v>0</v>
      </c>
    </row>
    <row r="52" spans="2:11" ht="15.6" x14ac:dyDescent="0.3">
      <c r="B52" t="s">
        <v>570</v>
      </c>
      <c r="C52" s="72" cm="1">
        <f t="array" aca="1" ref="C52" ca="1">INDIRECT("'"&amp;C$41&amp;"'!"&amp;$B52)</f>
        <v>0</v>
      </c>
      <c r="D52" s="72" cm="1">
        <f t="array" aca="1" ref="D52" ca="1">INDIRECT("'"&amp;D$41&amp;"'!"&amp;$B52)</f>
        <v>0</v>
      </c>
      <c r="E52" s="72" cm="1">
        <f t="array" aca="1" ref="E52" ca="1">INDIRECT("'"&amp;E$41&amp;"'!"&amp;$B52)</f>
        <v>44990</v>
      </c>
      <c r="F52" s="72" cm="1">
        <f t="array" aca="1" ref="F52" ca="1">INDIRECT("'"&amp;F$41&amp;"'!"&amp;$B52)</f>
        <v>44990</v>
      </c>
      <c r="G52" s="72" cm="1">
        <f t="array" aca="1" ref="G52" ca="1">INDIRECT("'"&amp;G$41&amp;"'!"&amp;$B52)</f>
        <v>0</v>
      </c>
      <c r="H52" s="72" cm="1">
        <f t="array" aca="1" ref="H52" ca="1">INDIRECT("'"&amp;H$41&amp;"'!"&amp;$B52)</f>
        <v>44990</v>
      </c>
      <c r="I52" s="72" cm="1">
        <f t="array" aca="1" ref="I52" ca="1">INDIRECT("'"&amp;I$41&amp;"'!"&amp;$B52)</f>
        <v>0</v>
      </c>
      <c r="J52" s="72" cm="1">
        <f t="array" aca="1" ref="J52" ca="1">INDIRECT("'"&amp;J$41&amp;"'!"&amp;$B52)</f>
        <v>0</v>
      </c>
      <c r="K52" s="72" cm="1">
        <f t="array" aca="1" ref="K52" ca="1">INDIRECT("'"&amp;K$41&amp;"'!"&amp;$B52)</f>
        <v>0</v>
      </c>
    </row>
  </sheetData>
  <mergeCells count="3">
    <mergeCell ref="O6:Q6"/>
    <mergeCell ref="D3:H3"/>
    <mergeCell ref="I3:L3"/>
  </mergeCells>
  <phoneticPr fontId="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97C60-A2F6-4EC6-A335-E1388E11373C}">
  <sheetPr codeName="Sheet15">
    <tabColor theme="9" tint="-0.249977111117893"/>
  </sheetPr>
  <dimension ref="A5:O237"/>
  <sheetViews>
    <sheetView topLeftCell="A37" workbookViewId="0">
      <selection activeCell="O8" sqref="O8:O55"/>
    </sheetView>
  </sheetViews>
  <sheetFormatPr defaultColWidth="26.109375" defaultRowHeight="14.4" x14ac:dyDescent="0.3"/>
  <cols>
    <col min="1" max="1" width="4" bestFit="1" customWidth="1"/>
    <col min="4" max="4" width="8.109375" customWidth="1"/>
    <col min="5" max="5" width="4" bestFit="1" customWidth="1"/>
    <col min="7" max="7" width="6.21875" customWidth="1"/>
    <col min="8" max="8" width="8.77734375" bestFit="1" customWidth="1"/>
    <col min="9" max="9" width="10.33203125" bestFit="1" customWidth="1"/>
    <col min="10" max="10" width="17.21875" bestFit="1" customWidth="1"/>
    <col min="11" max="11" width="18.109375" bestFit="1" customWidth="1"/>
    <col min="13" max="13" width="5.6640625" customWidth="1"/>
  </cols>
  <sheetData>
    <row r="5" spans="1:15" ht="15" thickBot="1" x14ac:dyDescent="0.35"/>
    <row r="6" spans="1:15" ht="15" thickBot="1" x14ac:dyDescent="0.35">
      <c r="B6" s="203" t="s">
        <v>592</v>
      </c>
      <c r="C6" s="204"/>
      <c r="F6" s="205" t="s">
        <v>593</v>
      </c>
      <c r="G6" s="206"/>
      <c r="H6" s="206"/>
      <c r="I6" s="206"/>
      <c r="J6" s="206"/>
      <c r="K6" s="204"/>
    </row>
    <row r="7" spans="1:15" ht="15.6" x14ac:dyDescent="0.3">
      <c r="B7" s="174">
        <f>COUNTA(B8:B107)</f>
        <v>33</v>
      </c>
      <c r="F7" s="174">
        <f>COUNTA(F8:F107)</f>
        <v>48</v>
      </c>
      <c r="M7" s="175"/>
      <c r="N7" s="176" t="s">
        <v>594</v>
      </c>
      <c r="O7" s="176" t="s">
        <v>595</v>
      </c>
    </row>
    <row r="8" spans="1:15" ht="15.6" x14ac:dyDescent="0.3">
      <c r="A8" s="1">
        <v>1</v>
      </c>
      <c r="B8" s="172" t="s">
        <v>106</v>
      </c>
      <c r="C8" s="173" t="str">
        <f t="shared" ref="C8:C71" si="0">IF(B8="","",RIGHT(B8,LEN(B8)-FIND(" ",B8))&amp;", "&amp;LEFT(B8,FIND(" ",B8)-1))</f>
        <v>Gregory, Al</v>
      </c>
      <c r="E8" s="1">
        <v>1</v>
      </c>
      <c r="F8" s="169" t="s">
        <v>127</v>
      </c>
      <c r="H8" s="170" t="str">
        <f>IF(F8="","",LEFT(F8,FIND("-",F8)-2))</f>
        <v>Baemmert</v>
      </c>
      <c r="I8" s="170" t="str">
        <f>IF(F8="","",RIGHT(F8,LEN(F8)-FIND("-",F8)-1))</f>
        <v>Hillman</v>
      </c>
      <c r="J8" s="171" t="str">
        <f>IF(F8="","",VLOOKUP("*"&amp;H8&amp;"*",'EMAIL LIST'!$C$6:$C$147,1,FALSE))</f>
        <v>Baemmert, Mark</v>
      </c>
      <c r="K8" s="170" t="str">
        <f>IF(F8="","",VLOOKUP("*"&amp;I8&amp;"*",'EMAIL LIST'!$C$6:$C$147,1,FALSE))</f>
        <v>Hillman, Roy</v>
      </c>
      <c r="M8" s="177">
        <v>1</v>
      </c>
      <c r="N8" s="172" t="s">
        <v>318</v>
      </c>
      <c r="O8" s="178" t="str">
        <f>IF(N8="","",RIGHT(N8,LEN(N8)-1-FIND(",",N8))&amp;" "&amp;LEFT(N8,FIND(",",N8)-1))</f>
        <v>Roy Hillman</v>
      </c>
    </row>
    <row r="9" spans="1:15" ht="15.6" x14ac:dyDescent="0.3">
      <c r="A9" s="1">
        <v>2</v>
      </c>
      <c r="B9" s="172" t="s">
        <v>111</v>
      </c>
      <c r="C9" s="173" t="str">
        <f t="shared" si="0"/>
        <v>Rothwein, Bill</v>
      </c>
      <c r="E9" s="1">
        <v>2</v>
      </c>
      <c r="F9" s="169" t="s">
        <v>120</v>
      </c>
      <c r="H9" s="170" t="str">
        <f t="shared" ref="H9:H72" si="1">IF(F9="","",LEFT(F9,FIND("-",F9)-2))</f>
        <v>Davis</v>
      </c>
      <c r="I9" s="170" t="str">
        <f t="shared" ref="I9:I72" si="2">IF(F9="","",RIGHT(F9,LEN(F9)-FIND("-",F9)-1))</f>
        <v>Linford</v>
      </c>
      <c r="J9" s="171" t="str">
        <f>IF(F9="","",VLOOKUP("*"&amp;H9&amp;"*",'EMAIL LIST'!$C$6:$C$147,1,FALSE))</f>
        <v>Davis, Craig</v>
      </c>
      <c r="K9" s="170" t="str">
        <f>IF(F9="","",VLOOKUP("*"&amp;I9&amp;"*",'EMAIL LIST'!$C$6:$C$147,1,FALSE))</f>
        <v>Linford, Ron</v>
      </c>
      <c r="M9" s="177">
        <v>2</v>
      </c>
      <c r="N9" s="172" t="s">
        <v>375</v>
      </c>
      <c r="O9" s="178" t="str">
        <f t="shared" ref="O9:O13" si="3">IF(N9="","",RIGHT(N9,LEN(N9)-1-FIND(",",N9))&amp;" "&amp;LEFT(N9,FIND(",",N9)-1))</f>
        <v>Ron Linford</v>
      </c>
    </row>
    <row r="10" spans="1:15" ht="15.6" x14ac:dyDescent="0.3">
      <c r="A10" s="1">
        <v>3</v>
      </c>
      <c r="B10" s="172" t="s">
        <v>31</v>
      </c>
      <c r="C10" s="173" t="str">
        <f t="shared" si="0"/>
        <v>Spencer, Bill</v>
      </c>
      <c r="E10" s="1">
        <v>3</v>
      </c>
      <c r="F10" s="169" t="s">
        <v>131</v>
      </c>
      <c r="H10" s="170" t="str">
        <f t="shared" si="1"/>
        <v>Grassel</v>
      </c>
      <c r="I10" s="170" t="str">
        <f t="shared" si="2"/>
        <v>Zalewski</v>
      </c>
      <c r="J10" s="171" t="str">
        <f>IF(F10="","",VLOOKUP("*"&amp;H10&amp;"*",'EMAIL LIST'!$C$6:$C$147,1,FALSE))</f>
        <v>Grassel, Michael</v>
      </c>
      <c r="K10" s="170" t="str">
        <f>IF(F10="","",VLOOKUP("*"&amp;I10&amp;"*",'EMAIL LIST'!$C$6:$C$147,1,FALSE))</f>
        <v>Zalewski, Steve</v>
      </c>
      <c r="M10" s="177">
        <v>3</v>
      </c>
      <c r="N10" s="172" t="s">
        <v>501</v>
      </c>
      <c r="O10" s="178" t="str">
        <f t="shared" si="3"/>
        <v>Steve Zalewski</v>
      </c>
    </row>
    <row r="11" spans="1:15" ht="15.6" x14ac:dyDescent="0.3">
      <c r="A11" s="1">
        <v>4</v>
      </c>
      <c r="B11" s="172" t="s">
        <v>94</v>
      </c>
      <c r="C11" s="173" t="str">
        <f t="shared" si="0"/>
        <v>Lazor, Bobby</v>
      </c>
      <c r="E11" s="1">
        <v>4</v>
      </c>
      <c r="F11" s="169" t="s">
        <v>116</v>
      </c>
      <c r="H11" s="170" t="str">
        <f t="shared" si="1"/>
        <v>Henning</v>
      </c>
      <c r="I11" s="170" t="str">
        <f t="shared" si="2"/>
        <v>Rearick</v>
      </c>
      <c r="J11" s="171" t="str">
        <f>IF(F11="","",VLOOKUP("*"&amp;H11&amp;"*",'EMAIL LIST'!$C$6:$C$147,1,FALSE))</f>
        <v>Henning, Jack</v>
      </c>
      <c r="K11" s="170" t="str">
        <f>IF(F11="","",VLOOKUP("*"&amp;I11&amp;"*",'EMAIL LIST'!$C$6:$C$147,1,FALSE))</f>
        <v>Rearick, Greg</v>
      </c>
      <c r="M11" s="177">
        <v>4</v>
      </c>
      <c r="N11" s="172" t="s">
        <v>441</v>
      </c>
      <c r="O11" s="178" t="str">
        <f t="shared" si="3"/>
        <v>Greg Rearick</v>
      </c>
    </row>
    <row r="12" spans="1:15" ht="15.6" x14ac:dyDescent="0.3">
      <c r="A12" s="1">
        <v>5</v>
      </c>
      <c r="B12" s="172" t="s">
        <v>12</v>
      </c>
      <c r="C12" s="173" t="str">
        <f t="shared" si="0"/>
        <v>Cruel, Boyd</v>
      </c>
      <c r="E12" s="1">
        <v>5</v>
      </c>
      <c r="F12" s="169" t="s">
        <v>137</v>
      </c>
      <c r="H12" s="170" t="str">
        <f t="shared" si="1"/>
        <v>Jones</v>
      </c>
      <c r="I12" s="170" t="str">
        <f t="shared" si="2"/>
        <v>Mackowiak</v>
      </c>
      <c r="J12" s="171" t="str">
        <f>IF(F12="","",VLOOKUP("*"&amp;H12&amp;"*",'EMAIL LIST'!$C$6:$C$147,1,FALSE))</f>
        <v>Jones, Bob</v>
      </c>
      <c r="K12" s="170" t="str">
        <f>IF(F12="","",VLOOKUP("*"&amp;I12&amp;"*",'EMAIL LIST'!$C$6:$C$147,1,FALSE))</f>
        <v>Mackowiak, Mike</v>
      </c>
      <c r="M12" s="177">
        <v>5</v>
      </c>
      <c r="N12" s="172" t="s">
        <v>379</v>
      </c>
      <c r="O12" s="178" t="str">
        <f t="shared" si="3"/>
        <v>Mike Mackowiak</v>
      </c>
    </row>
    <row r="13" spans="1:15" ht="15.6" x14ac:dyDescent="0.3">
      <c r="A13" s="1">
        <v>6</v>
      </c>
      <c r="B13" s="172" t="s">
        <v>80</v>
      </c>
      <c r="C13" s="173" t="str">
        <f t="shared" si="0"/>
        <v>Ingarfield, Brad</v>
      </c>
      <c r="E13" s="1">
        <v>6</v>
      </c>
      <c r="F13" s="169" t="s">
        <v>122</v>
      </c>
      <c r="H13" s="170" t="str">
        <f t="shared" si="1"/>
        <v>Kaunas</v>
      </c>
      <c r="I13" s="170" t="str">
        <f t="shared" si="2"/>
        <v>Shoup</v>
      </c>
      <c r="J13" s="171" t="str">
        <f>IF(F13="","",VLOOKUP("*"&amp;H13&amp;"*",'EMAIL LIST'!$C$6:$C$147,1,FALSE))</f>
        <v>Kaunas, Kurt</v>
      </c>
      <c r="K13" s="170" t="str">
        <f>IF(F13="","",VLOOKUP("*"&amp;I13&amp;"*",'EMAIL LIST'!$C$6:$C$147,1,FALSE))</f>
        <v>Shoup, Andy</v>
      </c>
      <c r="M13" s="177">
        <v>6</v>
      </c>
      <c r="N13" s="172" t="s">
        <v>459</v>
      </c>
      <c r="O13" s="178" t="str">
        <f t="shared" si="3"/>
        <v>Andy Shoup</v>
      </c>
    </row>
    <row r="14" spans="1:15" ht="15.6" x14ac:dyDescent="0.3">
      <c r="A14" s="1">
        <v>7</v>
      </c>
      <c r="B14" s="172" t="s">
        <v>74</v>
      </c>
      <c r="C14" s="173" t="str">
        <f t="shared" si="0"/>
        <v>Laurin, Brandon</v>
      </c>
      <c r="E14" s="1">
        <v>7</v>
      </c>
      <c r="F14" s="169" t="s">
        <v>135</v>
      </c>
      <c r="H14" s="170" t="str">
        <f t="shared" si="1"/>
        <v>Thomas</v>
      </c>
      <c r="I14" s="170" t="str">
        <f t="shared" si="2"/>
        <v>Collins</v>
      </c>
      <c r="J14" s="171" t="str">
        <f>IF(F14="","",VLOOKUP("*"&amp;H14&amp;"*",'EMAIL LIST'!$C$6:$C$147,1,FALSE))</f>
        <v>Thomas, Geoff</v>
      </c>
      <c r="K14" s="170" t="str">
        <f>IF(F14="","",VLOOKUP("*"&amp;I14&amp;"*",'EMAIL LIST'!$C$6:$C$147,1,FALSE))</f>
        <v>Collins, Chris</v>
      </c>
      <c r="M14" s="177">
        <v>7</v>
      </c>
      <c r="N14" s="172" t="s">
        <v>272</v>
      </c>
      <c r="O14" s="178" t="str">
        <f t="shared" ref="O14:O66" si="4">IF(N14="","",RIGHT(N14,LEN(N14)-1-FIND(",",N14))&amp;" "&amp;LEFT(N14,FIND(",",N14)-1))</f>
        <v>Chris Collins</v>
      </c>
    </row>
    <row r="15" spans="1:15" ht="15.6" x14ac:dyDescent="0.3">
      <c r="A15" s="1">
        <v>8</v>
      </c>
      <c r="B15" s="172" t="s">
        <v>29</v>
      </c>
      <c r="C15" s="173" t="str">
        <f t="shared" si="0"/>
        <v>Bretz, Chris</v>
      </c>
      <c r="E15" s="1">
        <v>8</v>
      </c>
      <c r="F15" s="169" t="s">
        <v>124</v>
      </c>
      <c r="H15" s="170" t="str">
        <f t="shared" si="1"/>
        <v>Stoltz</v>
      </c>
      <c r="I15" s="170" t="str">
        <f t="shared" si="2"/>
        <v>Morin</v>
      </c>
      <c r="J15" s="171" t="str">
        <f>IF(F15="","",VLOOKUP("*"&amp;H15&amp;"*",'EMAIL LIST'!$C$6:$C$147,1,FALSE))</f>
        <v>Stoltz, Jeff</v>
      </c>
      <c r="K15" s="170" t="str">
        <f>IF(F15="","",VLOOKUP("*"&amp;I15&amp;"*",'EMAIL LIST'!$C$6:$C$147,1,FALSE))</f>
        <v>Morin, J.J.</v>
      </c>
      <c r="M15" s="177">
        <v>8</v>
      </c>
      <c r="N15" s="172" t="s">
        <v>411</v>
      </c>
      <c r="O15" s="178" t="str">
        <f t="shared" si="4"/>
        <v>J.J. Morin</v>
      </c>
    </row>
    <row r="16" spans="1:15" ht="15.6" x14ac:dyDescent="0.3">
      <c r="A16" s="1">
        <v>9</v>
      </c>
      <c r="B16" s="172" t="s">
        <v>95</v>
      </c>
      <c r="C16" s="173" t="str">
        <f t="shared" si="0"/>
        <v>Brunick, Chris</v>
      </c>
      <c r="E16" s="1">
        <v>9</v>
      </c>
      <c r="F16" s="169" t="s">
        <v>126</v>
      </c>
      <c r="H16" s="170" t="str">
        <f t="shared" si="1"/>
        <v>Angarone</v>
      </c>
      <c r="I16" s="170" t="str">
        <f t="shared" si="2"/>
        <v>Orava</v>
      </c>
      <c r="J16" s="171" t="str">
        <f>IF(F16="","",VLOOKUP("*"&amp;H16&amp;"*",'EMAIL LIST'!$C$6:$C$147,1,FALSE))</f>
        <v>Angarone, Brian</v>
      </c>
      <c r="K16" s="170" t="str">
        <f>IF(F16="","",VLOOKUP("*"&amp;I16&amp;"*",'EMAIL LIST'!$C$6:$C$147,1,FALSE))</f>
        <v>Orava, Scott</v>
      </c>
      <c r="M16" s="177">
        <v>9</v>
      </c>
      <c r="N16" s="172" t="s">
        <v>423</v>
      </c>
      <c r="O16" s="178" t="str">
        <f t="shared" si="4"/>
        <v>Scott Orava</v>
      </c>
    </row>
    <row r="17" spans="1:15" ht="15.6" x14ac:dyDescent="0.3">
      <c r="A17" s="1">
        <v>10</v>
      </c>
      <c r="B17" s="172" t="s">
        <v>56</v>
      </c>
      <c r="C17" s="173" t="str">
        <f t="shared" si="0"/>
        <v>Burgau, Chris</v>
      </c>
      <c r="E17" s="1">
        <v>10</v>
      </c>
      <c r="F17" s="169" t="s">
        <v>157</v>
      </c>
      <c r="H17" s="170" t="str">
        <f t="shared" si="1"/>
        <v>Applegate</v>
      </c>
      <c r="I17" s="170" t="str">
        <f t="shared" si="2"/>
        <v>McArthur</v>
      </c>
      <c r="J17" s="171" t="str">
        <f>IF(F17="","",VLOOKUP("*"&amp;H17&amp;"*",'EMAIL LIST'!$C$6:$C$147,1,FALSE))</f>
        <v>Applegate, Byron</v>
      </c>
      <c r="K17" s="170" t="str">
        <f>IF(F17="","",VLOOKUP("*"&amp;I17&amp;"*",'EMAIL LIST'!$C$6:$C$147,1,FALSE))</f>
        <v>McArthur, Brent</v>
      </c>
      <c r="M17" s="177">
        <v>10</v>
      </c>
      <c r="N17" s="172" t="s">
        <v>391</v>
      </c>
      <c r="O17" s="178" t="str">
        <f t="shared" si="4"/>
        <v>Brent McArthur</v>
      </c>
    </row>
    <row r="18" spans="1:15" ht="15.6" x14ac:dyDescent="0.3">
      <c r="A18" s="1">
        <v>11</v>
      </c>
      <c r="B18" s="172" t="s">
        <v>103</v>
      </c>
      <c r="C18" s="173" t="str">
        <f t="shared" si="0"/>
        <v>Lorenz, Frank</v>
      </c>
      <c r="E18" s="1">
        <v>11</v>
      </c>
      <c r="F18" s="169" t="s">
        <v>161</v>
      </c>
      <c r="H18" s="170" t="str">
        <f t="shared" si="1"/>
        <v>Cole</v>
      </c>
      <c r="I18" s="170" t="str">
        <f t="shared" si="2"/>
        <v>McCaffrey</v>
      </c>
      <c r="J18" s="171" t="str">
        <f>IF(F18="","",VLOOKUP("*"&amp;H18&amp;"*",'EMAIL LIST'!$C$6:$C$147,1,FALSE))</f>
        <v>Cole, Jim</v>
      </c>
      <c r="K18" s="170" t="str">
        <f>IF(F18="","",VLOOKUP("*"&amp;I18&amp;"*",'EMAIL LIST'!$C$6:$C$147,1,FALSE))</f>
        <v>McCaffrey, Ken</v>
      </c>
      <c r="M18" s="177">
        <v>11</v>
      </c>
      <c r="N18" s="172" t="s">
        <v>395</v>
      </c>
      <c r="O18" s="178" t="str">
        <f t="shared" si="4"/>
        <v>Ken McCaffrey</v>
      </c>
    </row>
    <row r="19" spans="1:15" ht="15.6" x14ac:dyDescent="0.3">
      <c r="A19" s="1">
        <v>12</v>
      </c>
      <c r="B19" s="172" t="s">
        <v>96</v>
      </c>
      <c r="C19" s="173" t="str">
        <f t="shared" si="0"/>
        <v>Merlo Jr., Frank</v>
      </c>
      <c r="E19" s="1">
        <v>12</v>
      </c>
      <c r="F19" s="169" t="s">
        <v>149</v>
      </c>
      <c r="H19" s="170" t="str">
        <f t="shared" si="1"/>
        <v>Cruel</v>
      </c>
      <c r="I19" s="170" t="str">
        <f t="shared" si="2"/>
        <v>Hahn</v>
      </c>
      <c r="J19" s="171" t="str">
        <f>IF(F19="","",VLOOKUP("*"&amp;H19&amp;"*",'EMAIL LIST'!$C$6:$C$147,1,FALSE))</f>
        <v>Cruel, Boyd</v>
      </c>
      <c r="K19" s="170" t="str">
        <f>IF(F19="","",VLOOKUP("*"&amp;I19&amp;"*",'EMAIL LIST'!$C$6:$C$147,1,FALSE))</f>
        <v>Hahn, Chris</v>
      </c>
      <c r="M19" s="177">
        <v>12</v>
      </c>
      <c r="N19" s="172" t="s">
        <v>312</v>
      </c>
      <c r="O19" s="178" t="str">
        <f t="shared" si="4"/>
        <v>Chris Hahn</v>
      </c>
    </row>
    <row r="20" spans="1:15" ht="15.6" x14ac:dyDescent="0.3">
      <c r="A20" s="1">
        <v>13</v>
      </c>
      <c r="B20" s="172" t="s">
        <v>92</v>
      </c>
      <c r="C20" s="173" t="str">
        <f t="shared" si="0"/>
        <v>Shevik, Gary</v>
      </c>
      <c r="E20" s="1">
        <v>13</v>
      </c>
      <c r="F20" s="169" t="s">
        <v>144</v>
      </c>
      <c r="H20" s="170" t="str">
        <f t="shared" si="1"/>
        <v>Hoerle</v>
      </c>
      <c r="I20" s="170" t="str">
        <f t="shared" si="2"/>
        <v>Horning</v>
      </c>
      <c r="J20" s="171" t="str">
        <f>IF(F20="","",VLOOKUP("*"&amp;H20&amp;"*",'EMAIL LIST'!$C$6:$C$147,1,FALSE))</f>
        <v>Hoerle, Dale</v>
      </c>
      <c r="K20" s="170" t="str">
        <f>IF(F20="","",VLOOKUP("*"&amp;I20&amp;"*",'EMAIL LIST'!$C$6:$C$147,1,FALSE))</f>
        <v>Horning, Jason</v>
      </c>
      <c r="M20" s="177">
        <v>13</v>
      </c>
      <c r="N20" s="172" t="s">
        <v>326</v>
      </c>
      <c r="O20" s="178" t="str">
        <f t="shared" si="4"/>
        <v>Jason Horning</v>
      </c>
    </row>
    <row r="21" spans="1:15" ht="15.6" x14ac:dyDescent="0.3">
      <c r="A21" s="1">
        <v>14</v>
      </c>
      <c r="B21" s="172" t="s">
        <v>101</v>
      </c>
      <c r="C21" s="173" t="str">
        <f t="shared" si="0"/>
        <v>Thomas, Geoff</v>
      </c>
      <c r="E21" s="1">
        <v>14</v>
      </c>
      <c r="F21" s="169" t="s">
        <v>147</v>
      </c>
      <c r="H21" s="170" t="str">
        <f t="shared" si="1"/>
        <v>Meeder</v>
      </c>
      <c r="I21" s="170" t="str">
        <f t="shared" si="2"/>
        <v>Spears</v>
      </c>
      <c r="J21" s="171" t="str">
        <f>IF(F21="","",VLOOKUP("*"&amp;H21&amp;"*",'EMAIL LIST'!$C$6:$C$147,1,FALSE))</f>
        <v>Meeder, Brian</v>
      </c>
      <c r="K21" s="170" t="str">
        <f>IF(F21="","",VLOOKUP("*"&amp;I21&amp;"*",'EMAIL LIST'!$C$6:$C$147,1,FALSE))</f>
        <v>Spears, Chris</v>
      </c>
      <c r="M21" s="177">
        <v>14</v>
      </c>
      <c r="N21" s="172" t="s">
        <v>465</v>
      </c>
      <c r="O21" s="178" t="str">
        <f t="shared" si="4"/>
        <v>Chris Spears</v>
      </c>
    </row>
    <row r="22" spans="1:15" ht="15.6" x14ac:dyDescent="0.3">
      <c r="A22" s="1">
        <v>15</v>
      </c>
      <c r="B22" s="172" t="s">
        <v>23</v>
      </c>
      <c r="C22" s="173" t="str">
        <f t="shared" si="0"/>
        <v>Henning, Jack</v>
      </c>
      <c r="E22" s="1">
        <v>15</v>
      </c>
      <c r="F22" s="169" t="s">
        <v>153</v>
      </c>
      <c r="H22" s="170" t="str">
        <f t="shared" si="1"/>
        <v>Montana</v>
      </c>
      <c r="I22" s="170" t="str">
        <f t="shared" si="2"/>
        <v>Kowal</v>
      </c>
      <c r="J22" s="171" t="str">
        <f>IF(F22="","",VLOOKUP("*"&amp;H22&amp;"*",'EMAIL LIST'!$C$6:$C$147,1,FALSE))</f>
        <v>Montana, Joe</v>
      </c>
      <c r="K22" s="170" t="str">
        <f>IF(F22="","",VLOOKUP("*"&amp;I22&amp;"*",'EMAIL LIST'!$C$6:$C$147,1,FALSE))</f>
        <v>Kowal, Joe</v>
      </c>
      <c r="M22" s="177">
        <v>15</v>
      </c>
      <c r="N22" s="172" t="s">
        <v>354</v>
      </c>
      <c r="O22" s="178" t="str">
        <f t="shared" si="4"/>
        <v>Joe Kowal</v>
      </c>
    </row>
    <row r="23" spans="1:15" ht="15.6" x14ac:dyDescent="0.3">
      <c r="A23" s="1">
        <v>16</v>
      </c>
      <c r="B23" s="172" t="s">
        <v>68</v>
      </c>
      <c r="C23" s="173" t="str">
        <f t="shared" si="0"/>
        <v>Golembiewski, Jake</v>
      </c>
      <c r="E23" s="1">
        <v>16</v>
      </c>
      <c r="F23" s="169" t="s">
        <v>140</v>
      </c>
      <c r="H23" s="170" t="str">
        <f t="shared" si="1"/>
        <v>Ramsey</v>
      </c>
      <c r="I23" s="170" t="str">
        <f t="shared" si="2"/>
        <v>Morales</v>
      </c>
      <c r="J23" s="171" t="str">
        <f>IF(F23="","",VLOOKUP("*"&amp;H23&amp;"*",'EMAIL LIST'!$C$6:$C$147,1,FALSE))</f>
        <v>Ramsey, Kevin</v>
      </c>
      <c r="K23" s="170" t="str">
        <f>IF(F23="","",VLOOKUP("*"&amp;I23&amp;"*",'EMAIL LIST'!$C$6:$C$147,1,FALSE))</f>
        <v>Morales, Rob</v>
      </c>
      <c r="M23" s="177">
        <v>16</v>
      </c>
      <c r="N23" s="172" t="s">
        <v>409</v>
      </c>
      <c r="O23" s="178" t="str">
        <f t="shared" si="4"/>
        <v>Rob Morales</v>
      </c>
    </row>
    <row r="24" spans="1:15" ht="15.6" x14ac:dyDescent="0.3">
      <c r="A24" s="1">
        <v>17</v>
      </c>
      <c r="B24" s="172" t="s">
        <v>57</v>
      </c>
      <c r="C24" s="173" t="str">
        <f t="shared" si="0"/>
        <v>Horning, Jason</v>
      </c>
      <c r="E24" s="1">
        <v>17</v>
      </c>
      <c r="F24" s="169" t="s">
        <v>155</v>
      </c>
      <c r="H24" s="170" t="str">
        <f t="shared" si="1"/>
        <v>Rendell</v>
      </c>
      <c r="I24" s="170" t="str">
        <f t="shared" si="2"/>
        <v>Gates</v>
      </c>
      <c r="J24" s="171" t="str">
        <f>IF(F24="","",VLOOKUP("*"&amp;H24&amp;"*",'EMAIL LIST'!$C$6:$C$147,1,FALSE))</f>
        <v>Rendell, Brad</v>
      </c>
      <c r="K24" s="170" t="str">
        <f>IF(F24="","",VLOOKUP("*"&amp;I24&amp;"*",'EMAIL LIST'!$C$6:$C$147,1,FALSE))</f>
        <v>Gates, Bob</v>
      </c>
      <c r="M24" s="177">
        <v>17</v>
      </c>
      <c r="N24" s="172" t="s">
        <v>298</v>
      </c>
      <c r="O24" s="178" t="str">
        <f t="shared" si="4"/>
        <v>Bob Gates</v>
      </c>
    </row>
    <row r="25" spans="1:15" ht="15.6" x14ac:dyDescent="0.3">
      <c r="A25" s="1">
        <v>18</v>
      </c>
      <c r="B25" s="172" t="s">
        <v>50</v>
      </c>
      <c r="C25" s="173" t="str">
        <f t="shared" si="0"/>
        <v>Kujanson, Jason</v>
      </c>
      <c r="E25" s="1">
        <v>18</v>
      </c>
      <c r="F25" s="169" t="s">
        <v>147</v>
      </c>
      <c r="H25" s="170" t="str">
        <f t="shared" si="1"/>
        <v>Meeder</v>
      </c>
      <c r="I25" s="170" t="str">
        <f t="shared" si="2"/>
        <v>Spears</v>
      </c>
      <c r="J25" s="171" t="str">
        <f>IF(F25="","",VLOOKUP("*"&amp;H25&amp;"*",'EMAIL LIST'!$C$6:$C$147,1,FALSE))</f>
        <v>Meeder, Brian</v>
      </c>
      <c r="K25" s="170" t="str">
        <f>IF(F25="","",VLOOKUP("*"&amp;I25&amp;"*",'EMAIL LIST'!$C$6:$C$147,1,FALSE))</f>
        <v>Spears, Chris</v>
      </c>
      <c r="M25" s="177">
        <v>18</v>
      </c>
      <c r="N25" s="172" t="s">
        <v>465</v>
      </c>
      <c r="O25" s="178" t="str">
        <f t="shared" si="4"/>
        <v>Chris Spears</v>
      </c>
    </row>
    <row r="26" spans="1:15" ht="15.6" x14ac:dyDescent="0.3">
      <c r="A26" s="1">
        <v>19</v>
      </c>
      <c r="B26" s="172" t="s">
        <v>20</v>
      </c>
      <c r="C26" s="173" t="str">
        <f t="shared" si="0"/>
        <v>Munsell, Jeff</v>
      </c>
      <c r="E26" s="1">
        <v>19</v>
      </c>
      <c r="F26" s="169" t="s">
        <v>168</v>
      </c>
      <c r="H26" s="170" t="str">
        <f t="shared" si="1"/>
        <v>Rearick</v>
      </c>
      <c r="I26" s="170" t="str">
        <f t="shared" si="2"/>
        <v>Lewis</v>
      </c>
      <c r="J26" s="171" t="str">
        <f>IF(F26="","",VLOOKUP("*"&amp;H26&amp;"*",'EMAIL LIST'!$C$6:$C$147,1,FALSE))</f>
        <v>Rearick, Greg</v>
      </c>
      <c r="K26" s="170" t="str">
        <f>IF(F26="","",VLOOKUP("*"&amp;I26&amp;"*",'EMAIL LIST'!$C$6:$C$147,1,FALSE))</f>
        <v>Lewis, Duncan</v>
      </c>
      <c r="M26" s="177">
        <v>19</v>
      </c>
      <c r="N26" s="172" t="s">
        <v>372</v>
      </c>
      <c r="O26" s="178" t="str">
        <f t="shared" si="4"/>
        <v>Duncan Lewis</v>
      </c>
    </row>
    <row r="27" spans="1:15" ht="15.6" x14ac:dyDescent="0.3">
      <c r="A27" s="1">
        <v>20</v>
      </c>
      <c r="B27" s="172" t="s">
        <v>59</v>
      </c>
      <c r="C27" s="173" t="str">
        <f t="shared" si="0"/>
        <v>Stoltz, Jeff</v>
      </c>
      <c r="E27" s="1">
        <v>20</v>
      </c>
      <c r="F27" s="169" t="s">
        <v>162</v>
      </c>
      <c r="H27" s="170" t="str">
        <f t="shared" si="1"/>
        <v>Stoltz</v>
      </c>
      <c r="I27" s="170" t="str">
        <f t="shared" si="2"/>
        <v>Kallem</v>
      </c>
      <c r="J27" s="171" t="str">
        <f>IF(F27="","",VLOOKUP("*"&amp;H27&amp;"*",'EMAIL LIST'!$C$6:$C$147,1,FALSE))</f>
        <v>Stoltz, Jeff</v>
      </c>
      <c r="K27" s="170" t="str">
        <f>IF(F27="","",VLOOKUP("*"&amp;I27&amp;"*",'EMAIL LIST'!$C$6:$C$147,1,FALSE))</f>
        <v>Kallem, Ken</v>
      </c>
      <c r="M27" s="177">
        <v>20</v>
      </c>
      <c r="N27" s="172" t="s">
        <v>340</v>
      </c>
      <c r="O27" s="178" t="str">
        <f t="shared" si="4"/>
        <v>Ken Kallem</v>
      </c>
    </row>
    <row r="28" spans="1:15" ht="15.6" x14ac:dyDescent="0.3">
      <c r="A28" s="1">
        <v>21</v>
      </c>
      <c r="B28" s="172" t="s">
        <v>45</v>
      </c>
      <c r="C28" s="173" t="str">
        <f t="shared" si="0"/>
        <v>Hornacek, John</v>
      </c>
      <c r="E28" s="1">
        <v>21</v>
      </c>
      <c r="F28" s="169" t="s">
        <v>151</v>
      </c>
      <c r="H28" s="170" t="str">
        <f t="shared" si="1"/>
        <v>Matney</v>
      </c>
      <c r="I28" s="170" t="str">
        <f t="shared" si="2"/>
        <v>Callahan</v>
      </c>
      <c r="J28" s="171" t="str">
        <f>IF(F28="","",VLOOKUP("*"&amp;H28&amp;"*",'EMAIL LIST'!$C$6:$C$147,1,FALSE))</f>
        <v>Matney, Mike</v>
      </c>
      <c r="K28" s="170" t="str">
        <f>IF(F28="","",VLOOKUP("*"&amp;I28&amp;"*",'EMAIL LIST'!$C$6:$C$147,1,FALSE))</f>
        <v>Callahan, Mike</v>
      </c>
      <c r="M28" s="177">
        <v>21</v>
      </c>
      <c r="N28" s="172" t="s">
        <v>252</v>
      </c>
      <c r="O28" s="178" t="str">
        <f t="shared" si="4"/>
        <v>Mike Callahan</v>
      </c>
    </row>
    <row r="29" spans="1:15" ht="15.6" x14ac:dyDescent="0.3">
      <c r="A29" s="1">
        <v>22</v>
      </c>
      <c r="B29" s="172" t="s">
        <v>22</v>
      </c>
      <c r="C29" s="173" t="str">
        <f t="shared" si="0"/>
        <v>Malko, John</v>
      </c>
      <c r="E29" s="1">
        <v>22</v>
      </c>
      <c r="F29" s="169" t="s">
        <v>171</v>
      </c>
      <c r="H29" s="170" t="str">
        <f t="shared" si="1"/>
        <v>Cruel</v>
      </c>
      <c r="I29" s="170" t="str">
        <f t="shared" si="2"/>
        <v>Holcombe</v>
      </c>
      <c r="J29" s="171" t="str">
        <f>IF(F29="","",VLOOKUP("*"&amp;H29&amp;"*",'EMAIL LIST'!$C$6:$C$147,1,FALSE))</f>
        <v>Cruel, Boyd</v>
      </c>
      <c r="K29" s="170" t="str">
        <f>IF(F29="","",VLOOKUP("*"&amp;I29&amp;"*",'EMAIL LIST'!$C$6:$C$147,1,FALSE))</f>
        <v>Holcombe, Browning</v>
      </c>
      <c r="M29" s="177">
        <v>22</v>
      </c>
      <c r="N29" s="172" t="s">
        <v>322</v>
      </c>
      <c r="O29" s="178" t="str">
        <f t="shared" si="4"/>
        <v>Browning Holcombe</v>
      </c>
    </row>
    <row r="30" spans="1:15" ht="15.6" x14ac:dyDescent="0.3">
      <c r="A30" s="1">
        <v>23</v>
      </c>
      <c r="B30" s="172" t="s">
        <v>48</v>
      </c>
      <c r="C30" s="173" t="str">
        <f t="shared" si="0"/>
        <v>Theodorson, Karl</v>
      </c>
      <c r="E30" s="1">
        <v>23</v>
      </c>
      <c r="F30" s="169" t="s">
        <v>179</v>
      </c>
      <c r="H30" s="170" t="str">
        <f t="shared" si="1"/>
        <v>Gantzel</v>
      </c>
      <c r="I30" s="170" t="str">
        <f t="shared" si="2"/>
        <v>Rietz</v>
      </c>
      <c r="J30" s="171" t="str">
        <f>IF(F30="","",VLOOKUP("*"&amp;H30&amp;"*",'EMAIL LIST'!$C$6:$C$147,1,FALSE))</f>
        <v>Gantzel, Mike</v>
      </c>
      <c r="K30" s="170" t="str">
        <f>IF(F30="","",VLOOKUP("*"&amp;I30&amp;"*",'EMAIL LIST'!$C$6:$C$147,1,FALSE))</f>
        <v>Rietz, Mike</v>
      </c>
      <c r="M30" s="177">
        <v>23</v>
      </c>
      <c r="N30" s="172" t="s">
        <v>447</v>
      </c>
      <c r="O30" s="178" t="str">
        <f t="shared" si="4"/>
        <v>Mike Rietz</v>
      </c>
    </row>
    <row r="31" spans="1:15" ht="15.6" x14ac:dyDescent="0.3">
      <c r="A31" s="1">
        <v>24</v>
      </c>
      <c r="B31" s="172" t="s">
        <v>77</v>
      </c>
      <c r="C31" s="173" t="str">
        <f t="shared" si="0"/>
        <v>Kaunas, Kurt</v>
      </c>
      <c r="E31" s="1">
        <v>24</v>
      </c>
      <c r="F31" s="169" t="s">
        <v>137</v>
      </c>
      <c r="H31" s="170" t="str">
        <f t="shared" si="1"/>
        <v>Jones</v>
      </c>
      <c r="I31" s="170" t="str">
        <f t="shared" si="2"/>
        <v>Mackowiak</v>
      </c>
      <c r="J31" s="171" t="str">
        <f>IF(F31="","",VLOOKUP("*"&amp;H31&amp;"*",'EMAIL LIST'!$C$6:$C$147,1,FALSE))</f>
        <v>Jones, Bob</v>
      </c>
      <c r="K31" s="170" t="str">
        <f>IF(F31="","",VLOOKUP("*"&amp;I31&amp;"*",'EMAIL LIST'!$C$6:$C$147,1,FALSE))</f>
        <v>Mackowiak, Mike</v>
      </c>
      <c r="M31" s="177">
        <v>24</v>
      </c>
      <c r="N31" s="172" t="s">
        <v>379</v>
      </c>
      <c r="O31" s="178" t="str">
        <f t="shared" si="4"/>
        <v>Mike Mackowiak</v>
      </c>
    </row>
    <row r="32" spans="1:15" ht="15.6" x14ac:dyDescent="0.3">
      <c r="A32" s="1">
        <v>25</v>
      </c>
      <c r="B32" s="172" t="s">
        <v>64</v>
      </c>
      <c r="C32" s="173" t="str">
        <f t="shared" si="0"/>
        <v>Reader, Lance</v>
      </c>
      <c r="E32" s="1">
        <v>25</v>
      </c>
      <c r="F32" s="169" t="s">
        <v>180</v>
      </c>
      <c r="H32" s="170" t="str">
        <f t="shared" si="1"/>
        <v>Rothwein</v>
      </c>
      <c r="I32" s="170" t="str">
        <f t="shared" si="2"/>
        <v>Petersen</v>
      </c>
      <c r="J32" s="171" t="str">
        <f>IF(F32="","",VLOOKUP("*"&amp;H32&amp;"*",'EMAIL LIST'!$C$6:$C$147,1,FALSE))</f>
        <v>Rothwein, Bill</v>
      </c>
      <c r="K32" s="170" t="str">
        <f>IF(F32="","",VLOOKUP("*"&amp;I32&amp;"*",'EMAIL LIST'!$C$6:$C$147,1,FALSE))</f>
        <v>Petersen, Dave</v>
      </c>
      <c r="M32" s="177">
        <v>25</v>
      </c>
      <c r="N32" s="172" t="s">
        <v>431</v>
      </c>
      <c r="O32" s="178" t="str">
        <f t="shared" si="4"/>
        <v>Dave Petersen</v>
      </c>
    </row>
    <row r="33" spans="1:15" ht="15.6" x14ac:dyDescent="0.3">
      <c r="A33" s="1">
        <v>26</v>
      </c>
      <c r="B33" s="172" t="s">
        <v>55</v>
      </c>
      <c r="C33" s="173" t="str">
        <f t="shared" si="0"/>
        <v>Ewing, Mark</v>
      </c>
      <c r="E33" s="1">
        <v>26</v>
      </c>
      <c r="F33" s="169" t="s">
        <v>159</v>
      </c>
      <c r="H33" s="170" t="str">
        <f t="shared" si="1"/>
        <v>Stecker</v>
      </c>
      <c r="I33" s="170" t="str">
        <f t="shared" si="2"/>
        <v>Netzel</v>
      </c>
      <c r="J33" s="171" t="str">
        <f>IF(F33="","",VLOOKUP("*"&amp;H33&amp;"*",'EMAIL LIST'!$C$6:$C$147,1,FALSE))</f>
        <v>Stecker, Sean</v>
      </c>
      <c r="K33" s="170" t="str">
        <f>IF(F33="","",VLOOKUP("*"&amp;I33&amp;"*",'EMAIL LIST'!$C$6:$C$147,1,FALSE))</f>
        <v>Netzel, Steve</v>
      </c>
      <c r="M33" s="177">
        <v>26</v>
      </c>
      <c r="N33" s="172" t="s">
        <v>419</v>
      </c>
      <c r="O33" s="178" t="str">
        <f t="shared" si="4"/>
        <v>Steve Netzel</v>
      </c>
    </row>
    <row r="34" spans="1:15" ht="15.6" x14ac:dyDescent="0.3">
      <c r="A34" s="1">
        <v>27</v>
      </c>
      <c r="B34" s="172" t="s">
        <v>47</v>
      </c>
      <c r="C34" s="173" t="str">
        <f t="shared" si="0"/>
        <v>Wysner, Michael</v>
      </c>
      <c r="E34" s="1">
        <v>27</v>
      </c>
      <c r="F34" s="169" t="s">
        <v>161</v>
      </c>
      <c r="H34" s="170" t="str">
        <f t="shared" si="1"/>
        <v>Cole</v>
      </c>
      <c r="I34" s="170" t="str">
        <f t="shared" si="2"/>
        <v>McCaffrey</v>
      </c>
      <c r="J34" s="171" t="str">
        <f>IF(F34="","",VLOOKUP("*"&amp;H34&amp;"*",'EMAIL LIST'!$C$6:$C$147,1,FALSE))</f>
        <v>Cole, Jim</v>
      </c>
      <c r="K34" s="170" t="str">
        <f>IF(F34="","",VLOOKUP("*"&amp;I34&amp;"*",'EMAIL LIST'!$C$6:$C$147,1,FALSE))</f>
        <v>McCaffrey, Ken</v>
      </c>
      <c r="M34" s="177">
        <v>27</v>
      </c>
      <c r="N34" s="172" t="s">
        <v>395</v>
      </c>
      <c r="O34" s="178" t="str">
        <f t="shared" si="4"/>
        <v>Ken McCaffrey</v>
      </c>
    </row>
    <row r="35" spans="1:15" ht="15.6" x14ac:dyDescent="0.3">
      <c r="A35" s="1">
        <v>28</v>
      </c>
      <c r="B35" s="172" t="s">
        <v>61</v>
      </c>
      <c r="C35" s="173" t="str">
        <f t="shared" si="0"/>
        <v>Callahan, Mike</v>
      </c>
      <c r="E35" s="1">
        <v>28</v>
      </c>
      <c r="F35" s="169" t="s">
        <v>158</v>
      </c>
      <c r="H35" s="170" t="str">
        <f t="shared" si="1"/>
        <v>Kujanson</v>
      </c>
      <c r="I35" s="170" t="str">
        <f t="shared" si="2"/>
        <v>Jones</v>
      </c>
      <c r="J35" s="171" t="str">
        <f>IF(F35="","",VLOOKUP("*"&amp;H35&amp;"*",'EMAIL LIST'!$C$6:$C$147,1,FALSE))</f>
        <v>Kujanson, Jason</v>
      </c>
      <c r="K35" s="170" t="str">
        <f>IF(F35="","",VLOOKUP("*"&amp;I35&amp;"*",'EMAIL LIST'!$C$6:$C$147,1,FALSE))</f>
        <v>Jones, Bob</v>
      </c>
      <c r="M35" s="177">
        <v>28</v>
      </c>
      <c r="N35" s="172" t="s">
        <v>336</v>
      </c>
      <c r="O35" s="178" t="str">
        <f t="shared" si="4"/>
        <v>Bob Jones</v>
      </c>
    </row>
    <row r="36" spans="1:15" ht="15.6" x14ac:dyDescent="0.3">
      <c r="A36" s="1">
        <v>29</v>
      </c>
      <c r="B36" s="172" t="s">
        <v>16</v>
      </c>
      <c r="C36" s="173" t="str">
        <f t="shared" si="0"/>
        <v>Matney, Mike</v>
      </c>
      <c r="E36" s="1">
        <v>29</v>
      </c>
      <c r="F36" s="169" t="s">
        <v>151</v>
      </c>
      <c r="H36" s="170" t="str">
        <f t="shared" si="1"/>
        <v>Matney</v>
      </c>
      <c r="I36" s="170" t="str">
        <f t="shared" si="2"/>
        <v>Callahan</v>
      </c>
      <c r="J36" s="171" t="str">
        <f>IF(F36="","",VLOOKUP("*"&amp;H36&amp;"*",'EMAIL LIST'!$C$6:$C$147,1,FALSE))</f>
        <v>Matney, Mike</v>
      </c>
      <c r="K36" s="170" t="str">
        <f>IF(F36="","",VLOOKUP("*"&amp;I36&amp;"*",'EMAIL LIST'!$C$6:$C$147,1,FALSE))</f>
        <v>Callahan, Mike</v>
      </c>
      <c r="M36" s="177">
        <v>29</v>
      </c>
      <c r="N36" s="172" t="s">
        <v>252</v>
      </c>
      <c r="O36" s="178" t="str">
        <f t="shared" si="4"/>
        <v>Mike Callahan</v>
      </c>
    </row>
    <row r="37" spans="1:15" ht="15.6" x14ac:dyDescent="0.3">
      <c r="A37" s="1">
        <v>30</v>
      </c>
      <c r="B37" s="172" t="s">
        <v>11</v>
      </c>
      <c r="C37" s="173" t="str">
        <f t="shared" si="0"/>
        <v>Morales, Rob</v>
      </c>
      <c r="E37" s="1">
        <v>30</v>
      </c>
      <c r="F37" s="169" t="s">
        <v>169</v>
      </c>
      <c r="H37" s="170" t="str">
        <f t="shared" si="1"/>
        <v>Wysner</v>
      </c>
      <c r="I37" s="170" t="str">
        <f t="shared" si="2"/>
        <v>McArthur</v>
      </c>
      <c r="J37" s="171" t="str">
        <f>IF(F37="","",VLOOKUP("*"&amp;H37&amp;"*",'EMAIL LIST'!$C$6:$C$147,1,FALSE))</f>
        <v>Wysner, Michael</v>
      </c>
      <c r="K37" s="170" t="str">
        <f>IF(F37="","",VLOOKUP("*"&amp;I37&amp;"*",'EMAIL LIST'!$C$6:$C$147,1,FALSE))</f>
        <v>McArthur, Brent</v>
      </c>
      <c r="M37" s="177">
        <v>30</v>
      </c>
      <c r="N37" s="172" t="s">
        <v>391</v>
      </c>
      <c r="O37" s="178" t="str">
        <f t="shared" si="4"/>
        <v>Brent McArthur</v>
      </c>
    </row>
    <row r="38" spans="1:15" ht="15.6" x14ac:dyDescent="0.3">
      <c r="A38" s="1">
        <v>31</v>
      </c>
      <c r="B38" s="172" t="s">
        <v>28</v>
      </c>
      <c r="C38" s="173" t="str">
        <f t="shared" si="0"/>
        <v>Stecker, Sean</v>
      </c>
      <c r="E38" s="1">
        <v>31</v>
      </c>
      <c r="F38" s="169" t="s">
        <v>182</v>
      </c>
      <c r="H38" s="170" t="str">
        <f t="shared" si="1"/>
        <v>Henning</v>
      </c>
      <c r="I38" s="170" t="str">
        <f t="shared" si="2"/>
        <v>Ingarfield</v>
      </c>
      <c r="J38" s="171" t="str">
        <f>IF(F38="","",VLOOKUP("*"&amp;H38&amp;"*",'EMAIL LIST'!$C$6:$C$147,1,FALSE))</f>
        <v>Henning, Jack</v>
      </c>
      <c r="K38" s="170" t="str">
        <f>IF(F38="","",VLOOKUP("*"&amp;I38&amp;"*",'EMAIL LIST'!$C$6:$C$147,1,FALSE))</f>
        <v>Ingarfield, Brad</v>
      </c>
      <c r="M38" s="177">
        <v>31</v>
      </c>
      <c r="N38" s="172" t="s">
        <v>330</v>
      </c>
      <c r="O38" s="178" t="str">
        <f t="shared" si="4"/>
        <v>Brad Ingarfield</v>
      </c>
    </row>
    <row r="39" spans="1:15" ht="15.6" x14ac:dyDescent="0.3">
      <c r="A39" s="1">
        <v>32</v>
      </c>
      <c r="B39" s="172" t="s">
        <v>72</v>
      </c>
      <c r="C39" s="173" t="str">
        <f t="shared" si="0"/>
        <v>Solomon, Steve</v>
      </c>
      <c r="E39" s="1">
        <v>32</v>
      </c>
      <c r="F39" s="169" t="s">
        <v>132</v>
      </c>
      <c r="H39" s="170" t="str">
        <f t="shared" si="1"/>
        <v>Spears</v>
      </c>
      <c r="I39" s="170" t="str">
        <f t="shared" si="2"/>
        <v>Solomon</v>
      </c>
      <c r="J39" s="171" t="str">
        <f>IF(F39="","",VLOOKUP("*"&amp;H39&amp;"*",'EMAIL LIST'!$C$6:$C$147,1,FALSE))</f>
        <v>Spears, Chris</v>
      </c>
      <c r="K39" s="170" t="str">
        <f>IF(F39="","",VLOOKUP("*"&amp;I39&amp;"*",'EMAIL LIST'!$C$6:$C$147,1,FALSE))</f>
        <v>Solomon, Steve</v>
      </c>
      <c r="M39" s="177">
        <v>32</v>
      </c>
      <c r="N39" s="172" t="s">
        <v>463</v>
      </c>
      <c r="O39" s="178" t="str">
        <f t="shared" si="4"/>
        <v>Steve Solomon</v>
      </c>
    </row>
    <row r="40" spans="1:15" ht="15.6" x14ac:dyDescent="0.3">
      <c r="A40" s="1">
        <v>33</v>
      </c>
      <c r="B40" s="172" t="s">
        <v>99</v>
      </c>
      <c r="C40" s="173" t="str">
        <f t="shared" si="0"/>
        <v>Pryor, Todd</v>
      </c>
      <c r="E40" s="1">
        <v>33</v>
      </c>
      <c r="F40" s="169" t="s">
        <v>162</v>
      </c>
      <c r="H40" s="170" t="str">
        <f t="shared" si="1"/>
        <v>Stoltz</v>
      </c>
      <c r="I40" s="170" t="str">
        <f t="shared" si="2"/>
        <v>Kallem</v>
      </c>
      <c r="J40" s="171" t="str">
        <f>IF(F40="","",VLOOKUP("*"&amp;H40&amp;"*",'EMAIL LIST'!$C$6:$C$147,1,FALSE))</f>
        <v>Stoltz, Jeff</v>
      </c>
      <c r="K40" s="170" t="str">
        <f>IF(F40="","",VLOOKUP("*"&amp;I40&amp;"*",'EMAIL LIST'!$C$6:$C$147,1,FALSE))</f>
        <v>Kallem, Ken</v>
      </c>
      <c r="M40" s="177">
        <v>33</v>
      </c>
      <c r="N40" s="172" t="s">
        <v>340</v>
      </c>
      <c r="O40" s="178" t="str">
        <f t="shared" si="4"/>
        <v>Ken Kallem</v>
      </c>
    </row>
    <row r="41" spans="1:15" ht="15.6" x14ac:dyDescent="0.3">
      <c r="A41" s="1">
        <v>34</v>
      </c>
      <c r="B41" s="172"/>
      <c r="C41" s="173" t="str">
        <f t="shared" si="0"/>
        <v/>
      </c>
      <c r="E41" s="1">
        <v>34</v>
      </c>
      <c r="F41" s="169" t="s">
        <v>161</v>
      </c>
      <c r="H41" s="170" t="str">
        <f t="shared" si="1"/>
        <v>Cole</v>
      </c>
      <c r="I41" s="170" t="str">
        <f t="shared" si="2"/>
        <v>McCaffrey</v>
      </c>
      <c r="J41" s="171" t="str">
        <f>IF(F41="","",VLOOKUP("*"&amp;H41&amp;"*",'EMAIL LIST'!$C$6:$C$147,1,FALSE))</f>
        <v>Cole, Jim</v>
      </c>
      <c r="K41" s="170" t="str">
        <f>IF(F41="","",VLOOKUP("*"&amp;I41&amp;"*",'EMAIL LIST'!$C$6:$C$147,1,FALSE))</f>
        <v>McCaffrey, Ken</v>
      </c>
      <c r="M41" s="177">
        <v>34</v>
      </c>
      <c r="N41" s="172" t="s">
        <v>395</v>
      </c>
      <c r="O41" s="178" t="str">
        <f t="shared" si="4"/>
        <v>Ken McCaffrey</v>
      </c>
    </row>
    <row r="42" spans="1:15" ht="15.6" x14ac:dyDescent="0.3">
      <c r="A42" s="1">
        <v>35</v>
      </c>
      <c r="B42" s="172"/>
      <c r="C42" s="173" t="str">
        <f t="shared" si="0"/>
        <v/>
      </c>
      <c r="E42" s="1">
        <v>35</v>
      </c>
      <c r="F42" s="169" t="s">
        <v>573</v>
      </c>
      <c r="H42" s="170" t="str">
        <f t="shared" si="1"/>
        <v>Doble</v>
      </c>
      <c r="I42" s="170" t="str">
        <f t="shared" si="2"/>
        <v>Kerr</v>
      </c>
      <c r="J42" s="171" t="str">
        <f>IF(F42="","",VLOOKUP("*"&amp;H42&amp;"*",'EMAIL LIST'!$C$6:$C$147,1,FALSE))</f>
        <v>Doble, Eric</v>
      </c>
      <c r="K42" s="170" t="str">
        <f>IF(F42="","",VLOOKUP("*"&amp;I42&amp;"*",'EMAIL LIST'!$C$6:$C$147,1,FALSE))</f>
        <v>Kerr, Phil</v>
      </c>
      <c r="M42" s="177">
        <v>35</v>
      </c>
      <c r="N42" s="172" t="s">
        <v>352</v>
      </c>
      <c r="O42" s="178" t="str">
        <f t="shared" si="4"/>
        <v>Phil Kerr</v>
      </c>
    </row>
    <row r="43" spans="1:15" ht="15.6" x14ac:dyDescent="0.3">
      <c r="A43" s="1">
        <v>36</v>
      </c>
      <c r="B43" s="172"/>
      <c r="C43" s="173" t="str">
        <f t="shared" si="0"/>
        <v/>
      </c>
      <c r="E43" s="1">
        <v>36</v>
      </c>
      <c r="F43" s="169" t="s">
        <v>183</v>
      </c>
      <c r="H43" s="170" t="str">
        <f t="shared" si="1"/>
        <v>Henning</v>
      </c>
      <c r="I43" s="170" t="str">
        <f t="shared" si="2"/>
        <v>Theodorson</v>
      </c>
      <c r="J43" s="171" t="str">
        <f>IF(F43="","",VLOOKUP("*"&amp;H43&amp;"*",'EMAIL LIST'!$C$6:$C$147,1,FALSE))</f>
        <v>Henning, Jack</v>
      </c>
      <c r="K43" s="170" t="str">
        <f>IF(F43="","",VLOOKUP("*"&amp;I43&amp;"*",'EMAIL LIST'!$C$6:$C$147,1,FALSE))</f>
        <v>Theodorson, Karl</v>
      </c>
      <c r="M43" s="177">
        <v>36</v>
      </c>
      <c r="N43" s="172" t="s">
        <v>483</v>
      </c>
      <c r="O43" s="178" t="str">
        <f t="shared" si="4"/>
        <v>Karl Theodorson</v>
      </c>
    </row>
    <row r="44" spans="1:15" ht="15.6" x14ac:dyDescent="0.3">
      <c r="A44" s="1">
        <v>37</v>
      </c>
      <c r="B44" s="172"/>
      <c r="C44" s="173" t="str">
        <f t="shared" si="0"/>
        <v/>
      </c>
      <c r="E44" s="1">
        <v>37</v>
      </c>
      <c r="F44" s="169" t="s">
        <v>187</v>
      </c>
      <c r="H44" s="170" t="str">
        <f t="shared" si="1"/>
        <v>Kelly</v>
      </c>
      <c r="I44" s="170" t="str">
        <f t="shared" si="2"/>
        <v>Merlo jr.</v>
      </c>
      <c r="J44" s="171" t="str">
        <f>IF(F44="","",VLOOKUP("*"&amp;H44&amp;"*",'EMAIL LIST'!$C$6:$C$147,1,FALSE))</f>
        <v>Kelly, Steve</v>
      </c>
      <c r="K44" s="170" t="str">
        <f>IF(F44="","",VLOOKUP("*"&amp;I44&amp;"*",'EMAIL LIST'!$C$6:$C$147,1,FALSE))</f>
        <v>Merlo Jr., Frank</v>
      </c>
      <c r="M44" s="177">
        <v>37</v>
      </c>
      <c r="N44" s="172" t="s">
        <v>399</v>
      </c>
      <c r="O44" s="178" t="str">
        <f t="shared" si="4"/>
        <v>Frank Merlo Jr.</v>
      </c>
    </row>
    <row r="45" spans="1:15" ht="15.6" x14ac:dyDescent="0.3">
      <c r="A45" s="1">
        <v>38</v>
      </c>
      <c r="B45" s="172"/>
      <c r="C45" s="173" t="str">
        <f t="shared" si="0"/>
        <v/>
      </c>
      <c r="E45" s="1">
        <v>38</v>
      </c>
      <c r="F45" s="169" t="s">
        <v>186</v>
      </c>
      <c r="H45" s="170" t="str">
        <f t="shared" si="1"/>
        <v>Perkins</v>
      </c>
      <c r="I45" s="170" t="str">
        <f t="shared" si="2"/>
        <v>Laurin</v>
      </c>
      <c r="J45" s="171" t="str">
        <f>IF(F45="","",VLOOKUP("*"&amp;H45&amp;"*",'EMAIL LIST'!$C$6:$C$147,1,FALSE))</f>
        <v>Perkins, Erik</v>
      </c>
      <c r="K45" s="170" t="str">
        <f>IF(F45="","",VLOOKUP("*"&amp;I45&amp;"*",'EMAIL LIST'!$C$6:$C$147,1,FALSE))</f>
        <v>Laurin, Brandon</v>
      </c>
      <c r="M45" s="177">
        <v>38</v>
      </c>
      <c r="N45" s="172" t="s">
        <v>364</v>
      </c>
      <c r="O45" s="178" t="str">
        <f t="shared" si="4"/>
        <v>Brandon Laurin</v>
      </c>
    </row>
    <row r="46" spans="1:15" ht="15.6" x14ac:dyDescent="0.3">
      <c r="A46" s="1">
        <v>39</v>
      </c>
      <c r="B46" s="172"/>
      <c r="C46" s="173" t="str">
        <f t="shared" si="0"/>
        <v/>
      </c>
      <c r="E46" s="1">
        <v>39</v>
      </c>
      <c r="F46" s="169" t="s">
        <v>185</v>
      </c>
      <c r="H46" s="170" t="str">
        <f t="shared" si="1"/>
        <v>Shreeve</v>
      </c>
      <c r="I46" s="170" t="str">
        <f t="shared" si="2"/>
        <v>Reader</v>
      </c>
      <c r="J46" s="171" t="str">
        <f>IF(F46="","",VLOOKUP("*"&amp;H46&amp;"*",'EMAIL LIST'!$C$6:$C$147,1,FALSE))</f>
        <v>Shreeve, Steve</v>
      </c>
      <c r="K46" s="170" t="str">
        <f>IF(F46="","",VLOOKUP("*"&amp;I46&amp;"*",'EMAIL LIST'!$C$6:$C$147,1,FALSE))</f>
        <v>Reader, Lance</v>
      </c>
      <c r="M46" s="177">
        <v>39</v>
      </c>
      <c r="N46" s="172" t="s">
        <v>439</v>
      </c>
      <c r="O46" s="178" t="str">
        <f t="shared" si="4"/>
        <v>Lance Reader</v>
      </c>
    </row>
    <row r="47" spans="1:15" ht="15.6" x14ac:dyDescent="0.3">
      <c r="A47" s="1">
        <v>40</v>
      </c>
      <c r="B47" s="172"/>
      <c r="C47" s="173" t="str">
        <f t="shared" si="0"/>
        <v/>
      </c>
      <c r="E47" s="1">
        <v>40</v>
      </c>
      <c r="F47" s="169" t="s">
        <v>124</v>
      </c>
      <c r="H47" s="170" t="str">
        <f t="shared" si="1"/>
        <v>Stoltz</v>
      </c>
      <c r="I47" s="170" t="str">
        <f t="shared" si="2"/>
        <v>Morin</v>
      </c>
      <c r="J47" s="171" t="str">
        <f>IF(F47="","",VLOOKUP("*"&amp;H47&amp;"*",'EMAIL LIST'!$C$6:$C$147,1,FALSE))</f>
        <v>Stoltz, Jeff</v>
      </c>
      <c r="K47" s="170" t="str">
        <f>IF(F47="","",VLOOKUP("*"&amp;I47&amp;"*",'EMAIL LIST'!$C$6:$C$147,1,FALSE))</f>
        <v>Morin, J.J.</v>
      </c>
      <c r="M47" s="177">
        <v>40</v>
      </c>
      <c r="N47" s="172" t="s">
        <v>411</v>
      </c>
      <c r="O47" s="178" t="str">
        <f t="shared" si="4"/>
        <v>J.J. Morin</v>
      </c>
    </row>
    <row r="48" spans="1:15" ht="15.6" x14ac:dyDescent="0.3">
      <c r="A48" s="1">
        <v>41</v>
      </c>
      <c r="B48" s="172"/>
      <c r="C48" s="173" t="str">
        <f t="shared" si="0"/>
        <v/>
      </c>
      <c r="E48" s="1">
        <v>41</v>
      </c>
      <c r="F48" s="169" t="s">
        <v>184</v>
      </c>
      <c r="H48" s="170" t="str">
        <f t="shared" si="1"/>
        <v>Thomas</v>
      </c>
      <c r="I48" s="170" t="str">
        <f t="shared" si="2"/>
        <v>Ewing</v>
      </c>
      <c r="J48" s="171" t="str">
        <f>IF(F48="","",VLOOKUP("*"&amp;H48&amp;"*",'EMAIL LIST'!$C$6:$C$147,1,FALSE))</f>
        <v>Thomas, Geoff</v>
      </c>
      <c r="K48" s="170" t="str">
        <f>IF(F48="","",VLOOKUP("*"&amp;I48&amp;"*",'EMAIL LIST'!$C$6:$C$147,1,FALSE))</f>
        <v>Ewing, Mark</v>
      </c>
      <c r="M48" s="177">
        <v>41</v>
      </c>
      <c r="N48" s="172" t="s">
        <v>292</v>
      </c>
      <c r="O48" s="178" t="str">
        <f t="shared" si="4"/>
        <v>Mark Ewing</v>
      </c>
    </row>
    <row r="49" spans="1:15" ht="15.6" x14ac:dyDescent="0.3">
      <c r="A49" s="1">
        <v>42</v>
      </c>
      <c r="B49" s="172"/>
      <c r="C49" s="173" t="str">
        <f t="shared" si="0"/>
        <v/>
      </c>
      <c r="E49" s="1">
        <v>42</v>
      </c>
      <c r="F49" s="169" t="s">
        <v>191</v>
      </c>
      <c r="H49" s="170" t="str">
        <f t="shared" si="1"/>
        <v>Burgau</v>
      </c>
      <c r="I49" s="170" t="str">
        <f t="shared" si="2"/>
        <v>Daal</v>
      </c>
      <c r="J49" s="171" t="str">
        <f>IF(F49="","",VLOOKUP("*"&amp;H49&amp;"*",'EMAIL LIST'!$C$6:$C$147,1,FALSE))</f>
        <v>Burgau, Chris</v>
      </c>
      <c r="K49" s="170" t="str">
        <f>IF(F49="","",VLOOKUP("*"&amp;I49&amp;"*",'EMAIL LIST'!$C$6:$C$147,1,FALSE))</f>
        <v>Daal, Omar</v>
      </c>
      <c r="M49" s="177">
        <v>42</v>
      </c>
      <c r="N49" s="172" t="s">
        <v>280</v>
      </c>
      <c r="O49" s="178" t="str">
        <f t="shared" si="4"/>
        <v>Omar Daal</v>
      </c>
    </row>
    <row r="50" spans="1:15" ht="15.6" x14ac:dyDescent="0.3">
      <c r="A50" s="1">
        <v>43</v>
      </c>
      <c r="B50" s="172"/>
      <c r="C50" s="173" t="str">
        <f t="shared" si="0"/>
        <v/>
      </c>
      <c r="E50" s="1">
        <v>43</v>
      </c>
      <c r="F50" s="169" t="s">
        <v>188</v>
      </c>
      <c r="H50" s="170" t="str">
        <f t="shared" si="1"/>
        <v>Horning</v>
      </c>
      <c r="I50" s="170" t="str">
        <f t="shared" si="2"/>
        <v>Ashbaugh</v>
      </c>
      <c r="J50" s="171" t="str">
        <f>IF(F50="","",VLOOKUP("*"&amp;H50&amp;"*",'EMAIL LIST'!$C$6:$C$147,1,FALSE))</f>
        <v>Horning, Jason</v>
      </c>
      <c r="K50" s="170" t="str">
        <f>IF(F50="","",VLOOKUP("*"&amp;I50&amp;"*",'EMAIL LIST'!$C$6:$C$147,1,FALSE))</f>
        <v>Ashbaugh, Bryan</v>
      </c>
      <c r="M50" s="177">
        <v>43</v>
      </c>
      <c r="N50" s="172" t="s">
        <v>224</v>
      </c>
      <c r="O50" s="178" t="str">
        <f t="shared" si="4"/>
        <v>Bryan Ashbaugh</v>
      </c>
    </row>
    <row r="51" spans="1:15" ht="15.6" x14ac:dyDescent="0.3">
      <c r="A51" s="1">
        <v>44</v>
      </c>
      <c r="B51" s="172"/>
      <c r="C51" s="173" t="str">
        <f t="shared" si="0"/>
        <v/>
      </c>
      <c r="E51" s="1">
        <v>44</v>
      </c>
      <c r="F51" s="169" t="s">
        <v>192</v>
      </c>
      <c r="H51" s="170" t="str">
        <f t="shared" si="1"/>
        <v>Ingarfield</v>
      </c>
      <c r="I51" s="170" t="str">
        <f t="shared" si="2"/>
        <v>Lazor</v>
      </c>
      <c r="J51" s="171" t="str">
        <f>IF(F51="","",VLOOKUP("*"&amp;H51&amp;"*",'EMAIL LIST'!$C$6:$C$147,1,FALSE))</f>
        <v>Ingarfield, Brad</v>
      </c>
      <c r="K51" s="170" t="str">
        <f>IF(F51="","",VLOOKUP("*"&amp;I51&amp;"*",'EMAIL LIST'!$C$6:$C$147,1,FALSE))</f>
        <v>Lazor, Bobby</v>
      </c>
      <c r="M51" s="177">
        <v>44</v>
      </c>
      <c r="N51" s="172" t="s">
        <v>368</v>
      </c>
      <c r="O51" s="178" t="str">
        <f t="shared" si="4"/>
        <v>Bobby Lazor</v>
      </c>
    </row>
    <row r="52" spans="1:15" ht="15.6" x14ac:dyDescent="0.3">
      <c r="A52" s="1">
        <v>45</v>
      </c>
      <c r="B52" s="172"/>
      <c r="C52" s="173" t="str">
        <f t="shared" si="0"/>
        <v/>
      </c>
      <c r="E52" s="1">
        <v>45</v>
      </c>
      <c r="F52" s="169" t="s">
        <v>122</v>
      </c>
      <c r="H52" s="170" t="str">
        <f t="shared" si="1"/>
        <v>Kaunas</v>
      </c>
      <c r="I52" s="170" t="str">
        <f t="shared" si="2"/>
        <v>Shoup</v>
      </c>
      <c r="J52" s="171" t="str">
        <f>IF(F52="","",VLOOKUP("*"&amp;H52&amp;"*",'EMAIL LIST'!$C$6:$C$147,1,FALSE))</f>
        <v>Kaunas, Kurt</v>
      </c>
      <c r="K52" s="170" t="str">
        <f>IF(F52="","",VLOOKUP("*"&amp;I52&amp;"*",'EMAIL LIST'!$C$6:$C$147,1,FALSE))</f>
        <v>Shoup, Andy</v>
      </c>
      <c r="M52" s="177">
        <v>45</v>
      </c>
      <c r="N52" s="172" t="s">
        <v>459</v>
      </c>
      <c r="O52" s="178" t="str">
        <f t="shared" si="4"/>
        <v>Andy Shoup</v>
      </c>
    </row>
    <row r="53" spans="1:15" ht="15.6" x14ac:dyDescent="0.3">
      <c r="A53" s="1">
        <v>46</v>
      </c>
      <c r="B53" s="172"/>
      <c r="C53" s="173" t="str">
        <f t="shared" si="0"/>
        <v/>
      </c>
      <c r="E53" s="1">
        <v>46</v>
      </c>
      <c r="F53" s="169" t="s">
        <v>158</v>
      </c>
      <c r="H53" s="170" t="str">
        <f t="shared" si="1"/>
        <v>Kujanson</v>
      </c>
      <c r="I53" s="170" t="str">
        <f t="shared" si="2"/>
        <v>Jones</v>
      </c>
      <c r="J53" s="171" t="str">
        <f>IF(F53="","",VLOOKUP("*"&amp;H53&amp;"*",'EMAIL LIST'!$C$6:$C$147,1,FALSE))</f>
        <v>Kujanson, Jason</v>
      </c>
      <c r="K53" s="170" t="str">
        <f>IF(F53="","",VLOOKUP("*"&amp;I53&amp;"*",'EMAIL LIST'!$C$6:$C$147,1,FALSE))</f>
        <v>Jones, Bob</v>
      </c>
      <c r="M53" s="177">
        <v>46</v>
      </c>
      <c r="N53" s="172" t="s">
        <v>336</v>
      </c>
      <c r="O53" s="178" t="str">
        <f t="shared" si="4"/>
        <v>Bob Jones</v>
      </c>
    </row>
    <row r="54" spans="1:15" ht="15.6" x14ac:dyDescent="0.3">
      <c r="A54" s="1">
        <v>47</v>
      </c>
      <c r="B54" s="172"/>
      <c r="C54" s="173" t="str">
        <f t="shared" si="0"/>
        <v/>
      </c>
      <c r="E54" s="1">
        <v>47</v>
      </c>
      <c r="F54" s="169" t="s">
        <v>142</v>
      </c>
      <c r="H54" s="170" t="str">
        <f t="shared" si="1"/>
        <v>Munsell</v>
      </c>
      <c r="I54" s="170" t="str">
        <f t="shared" si="2"/>
        <v>Hornacek</v>
      </c>
      <c r="J54" s="171" t="str">
        <f>IF(F54="","",VLOOKUP("*"&amp;H54&amp;"*",'EMAIL LIST'!$C$6:$C$147,1,FALSE))</f>
        <v>Munsell, Jeff</v>
      </c>
      <c r="K54" s="170" t="str">
        <f>IF(F54="","",VLOOKUP("*"&amp;I54&amp;"*",'EMAIL LIST'!$C$6:$C$147,1,FALSE))</f>
        <v>Hornacek, John</v>
      </c>
      <c r="M54" s="177">
        <v>47</v>
      </c>
      <c r="N54" s="172" t="s">
        <v>324</v>
      </c>
      <c r="O54" s="178" t="str">
        <f t="shared" si="4"/>
        <v>John Hornacek</v>
      </c>
    </row>
    <row r="55" spans="1:15" ht="15.6" x14ac:dyDescent="0.3">
      <c r="A55" s="1">
        <v>48</v>
      </c>
      <c r="B55" s="172"/>
      <c r="C55" s="173" t="str">
        <f t="shared" si="0"/>
        <v/>
      </c>
      <c r="E55" s="1">
        <v>48</v>
      </c>
      <c r="F55" s="169" t="s">
        <v>189</v>
      </c>
      <c r="H55" s="170" t="str">
        <f t="shared" si="1"/>
        <v>Spears</v>
      </c>
      <c r="I55" s="170" t="str">
        <f t="shared" si="2"/>
        <v>Spears</v>
      </c>
      <c r="J55" s="171" t="str">
        <f>IF(F55="","",VLOOKUP("*"&amp;H55&amp;"*",'EMAIL LIST'!$C$6:$C$147,1,FALSE))</f>
        <v>Spears, Chris</v>
      </c>
      <c r="K55" s="170" t="str">
        <f>IF(F55="","",VLOOKUP("*"&amp;I55&amp;"*",'EMAIL LIST'!$C$6:$C$147,1,FALSE))</f>
        <v>Spears, Chris</v>
      </c>
      <c r="M55" s="177">
        <v>48</v>
      </c>
      <c r="N55" s="172" t="s">
        <v>465</v>
      </c>
      <c r="O55" s="178" t="str">
        <f t="shared" si="4"/>
        <v>Chris Spears</v>
      </c>
    </row>
    <row r="56" spans="1:15" ht="15.6" x14ac:dyDescent="0.3">
      <c r="A56" s="1">
        <v>49</v>
      </c>
      <c r="B56" s="172"/>
      <c r="C56" s="173" t="str">
        <f t="shared" si="0"/>
        <v/>
      </c>
      <c r="E56" s="1">
        <v>49</v>
      </c>
      <c r="F56" s="169"/>
      <c r="H56" s="170" t="str">
        <f t="shared" si="1"/>
        <v/>
      </c>
      <c r="I56" s="170" t="str">
        <f t="shared" si="2"/>
        <v/>
      </c>
      <c r="J56" s="171" t="str">
        <f>IF(F56="","",VLOOKUP("*"&amp;H56&amp;"*",'EMAIL LIST'!$C$6:$C$147,1,FALSE))</f>
        <v/>
      </c>
      <c r="K56" s="170" t="str">
        <f>IF(F56="","",VLOOKUP("*"&amp;I56&amp;"*",'EMAIL LIST'!$C$6:$C$147,1,FALSE))</f>
        <v/>
      </c>
      <c r="M56" s="177">
        <v>49</v>
      </c>
      <c r="N56" s="172"/>
      <c r="O56" s="178" t="str">
        <f t="shared" si="4"/>
        <v/>
      </c>
    </row>
    <row r="57" spans="1:15" ht="15.6" x14ac:dyDescent="0.3">
      <c r="A57" s="1">
        <v>50</v>
      </c>
      <c r="B57" s="172"/>
      <c r="C57" s="173" t="str">
        <f t="shared" si="0"/>
        <v/>
      </c>
      <c r="E57" s="1">
        <v>50</v>
      </c>
      <c r="F57" s="169"/>
      <c r="H57" s="170" t="str">
        <f t="shared" si="1"/>
        <v/>
      </c>
      <c r="I57" s="170" t="str">
        <f t="shared" si="2"/>
        <v/>
      </c>
      <c r="J57" s="171" t="str">
        <f>IF(F57="","",VLOOKUP("*"&amp;H57&amp;"*",'EMAIL LIST'!$C$6:$C$147,1,FALSE))</f>
        <v/>
      </c>
      <c r="K57" s="170" t="str">
        <f>IF(F57="","",VLOOKUP("*"&amp;I57&amp;"*",'EMAIL LIST'!$C$6:$C$147,1,FALSE))</f>
        <v/>
      </c>
      <c r="M57" s="177">
        <v>50</v>
      </c>
      <c r="N57" s="172"/>
      <c r="O57" s="178" t="str">
        <f t="shared" si="4"/>
        <v/>
      </c>
    </row>
    <row r="58" spans="1:15" ht="15.6" x14ac:dyDescent="0.3">
      <c r="A58" s="1">
        <v>51</v>
      </c>
      <c r="B58" s="172"/>
      <c r="C58" s="173" t="str">
        <f t="shared" si="0"/>
        <v/>
      </c>
      <c r="E58" s="1">
        <v>51</v>
      </c>
      <c r="F58" s="169"/>
      <c r="H58" s="170" t="str">
        <f t="shared" si="1"/>
        <v/>
      </c>
      <c r="I58" s="170" t="str">
        <f t="shared" si="2"/>
        <v/>
      </c>
      <c r="J58" s="171" t="str">
        <f>IF(F58="","",VLOOKUP("*"&amp;H58&amp;"*",'EMAIL LIST'!$C$6:$C$147,1,FALSE))</f>
        <v/>
      </c>
      <c r="K58" s="170" t="str">
        <f>IF(F58="","",VLOOKUP("*"&amp;I58&amp;"*",'EMAIL LIST'!$C$6:$C$147,1,FALSE))</f>
        <v/>
      </c>
      <c r="M58" s="177">
        <v>51</v>
      </c>
      <c r="N58" s="172"/>
      <c r="O58" s="178" t="str">
        <f t="shared" si="4"/>
        <v/>
      </c>
    </row>
    <row r="59" spans="1:15" ht="15.6" x14ac:dyDescent="0.3">
      <c r="A59" s="1">
        <v>52</v>
      </c>
      <c r="B59" s="172"/>
      <c r="C59" s="173" t="str">
        <f t="shared" si="0"/>
        <v/>
      </c>
      <c r="E59" s="1">
        <v>52</v>
      </c>
      <c r="F59" s="169"/>
      <c r="H59" s="170" t="str">
        <f t="shared" si="1"/>
        <v/>
      </c>
      <c r="I59" s="170" t="str">
        <f t="shared" si="2"/>
        <v/>
      </c>
      <c r="J59" s="171" t="str">
        <f>IF(F59="","",VLOOKUP("*"&amp;H59&amp;"*",'EMAIL LIST'!$C$6:$C$147,1,FALSE))</f>
        <v/>
      </c>
      <c r="K59" s="170" t="str">
        <f>IF(F59="","",VLOOKUP("*"&amp;I59&amp;"*",'EMAIL LIST'!$C$6:$C$147,1,FALSE))</f>
        <v/>
      </c>
      <c r="M59" s="177">
        <v>52</v>
      </c>
      <c r="N59" s="172"/>
      <c r="O59" s="178" t="str">
        <f t="shared" si="4"/>
        <v/>
      </c>
    </row>
    <row r="60" spans="1:15" ht="15.6" x14ac:dyDescent="0.3">
      <c r="A60" s="1">
        <v>53</v>
      </c>
      <c r="B60" s="172"/>
      <c r="C60" s="173" t="str">
        <f t="shared" si="0"/>
        <v/>
      </c>
      <c r="E60" s="1">
        <v>53</v>
      </c>
      <c r="F60" s="169"/>
      <c r="H60" s="170" t="str">
        <f t="shared" si="1"/>
        <v/>
      </c>
      <c r="I60" s="170" t="str">
        <f t="shared" si="2"/>
        <v/>
      </c>
      <c r="J60" s="171" t="str">
        <f>IF(F60="","",VLOOKUP("*"&amp;H60&amp;"*",'EMAIL LIST'!$C$6:$C$147,1,FALSE))</f>
        <v/>
      </c>
      <c r="K60" s="170" t="str">
        <f>IF(F60="","",VLOOKUP("*"&amp;I60&amp;"*",'EMAIL LIST'!$C$6:$C$147,1,FALSE))</f>
        <v/>
      </c>
      <c r="M60" s="177">
        <v>53</v>
      </c>
      <c r="N60" s="172"/>
      <c r="O60" s="178" t="str">
        <f t="shared" si="4"/>
        <v/>
      </c>
    </row>
    <row r="61" spans="1:15" ht="15.6" x14ac:dyDescent="0.3">
      <c r="A61" s="1">
        <v>54</v>
      </c>
      <c r="B61" s="172"/>
      <c r="C61" s="173" t="str">
        <f t="shared" si="0"/>
        <v/>
      </c>
      <c r="E61" s="1">
        <v>54</v>
      </c>
      <c r="F61" s="169"/>
      <c r="H61" s="170" t="str">
        <f t="shared" si="1"/>
        <v/>
      </c>
      <c r="I61" s="170" t="str">
        <f t="shared" si="2"/>
        <v/>
      </c>
      <c r="J61" s="171" t="str">
        <f>IF(F61="","",VLOOKUP("*"&amp;H61&amp;"*",'EMAIL LIST'!$C$6:$C$147,1,FALSE))</f>
        <v/>
      </c>
      <c r="K61" s="170" t="str">
        <f>IF(F61="","",VLOOKUP("*"&amp;I61&amp;"*",'EMAIL LIST'!$C$6:$C$147,1,FALSE))</f>
        <v/>
      </c>
      <c r="M61" s="177">
        <v>54</v>
      </c>
      <c r="N61" s="172"/>
      <c r="O61" s="178" t="str">
        <f t="shared" si="4"/>
        <v/>
      </c>
    </row>
    <row r="62" spans="1:15" ht="15.6" x14ac:dyDescent="0.3">
      <c r="A62" s="1">
        <v>55</v>
      </c>
      <c r="B62" s="172"/>
      <c r="C62" s="173" t="str">
        <f t="shared" si="0"/>
        <v/>
      </c>
      <c r="E62" s="1">
        <v>55</v>
      </c>
      <c r="F62" s="169"/>
      <c r="H62" s="170" t="str">
        <f t="shared" si="1"/>
        <v/>
      </c>
      <c r="I62" s="170" t="str">
        <f t="shared" si="2"/>
        <v/>
      </c>
      <c r="J62" s="171" t="str">
        <f>IF(F62="","",VLOOKUP("*"&amp;H62&amp;"*",'EMAIL LIST'!$C$6:$C$147,1,FALSE))</f>
        <v/>
      </c>
      <c r="K62" s="170" t="str">
        <f>IF(F62="","",VLOOKUP("*"&amp;I62&amp;"*",'EMAIL LIST'!$C$6:$C$147,1,FALSE))</f>
        <v/>
      </c>
      <c r="M62" s="177">
        <v>55</v>
      </c>
      <c r="N62" s="172"/>
      <c r="O62" s="178" t="str">
        <f t="shared" si="4"/>
        <v/>
      </c>
    </row>
    <row r="63" spans="1:15" ht="15.6" x14ac:dyDescent="0.3">
      <c r="A63" s="1">
        <v>56</v>
      </c>
      <c r="B63" s="172"/>
      <c r="C63" s="173" t="str">
        <f t="shared" si="0"/>
        <v/>
      </c>
      <c r="E63" s="1">
        <v>56</v>
      </c>
      <c r="F63" s="169"/>
      <c r="H63" s="170" t="str">
        <f t="shared" si="1"/>
        <v/>
      </c>
      <c r="I63" s="170" t="str">
        <f t="shared" si="2"/>
        <v/>
      </c>
      <c r="J63" s="171" t="str">
        <f>IF(F63="","",VLOOKUP("*"&amp;H63&amp;"*",'EMAIL LIST'!$C$6:$C$147,1,FALSE))</f>
        <v/>
      </c>
      <c r="K63" s="170" t="str">
        <f>IF(F63="","",VLOOKUP("*"&amp;I63&amp;"*",'EMAIL LIST'!$C$6:$C$147,1,FALSE))</f>
        <v/>
      </c>
      <c r="M63" s="177">
        <v>56</v>
      </c>
      <c r="N63" s="172"/>
      <c r="O63" s="178" t="str">
        <f t="shared" si="4"/>
        <v/>
      </c>
    </row>
    <row r="64" spans="1:15" ht="15.6" x14ac:dyDescent="0.3">
      <c r="A64" s="1">
        <v>57</v>
      </c>
      <c r="B64" s="172"/>
      <c r="C64" s="173" t="str">
        <f t="shared" si="0"/>
        <v/>
      </c>
      <c r="E64" s="1">
        <v>57</v>
      </c>
      <c r="F64" s="169"/>
      <c r="H64" s="170" t="str">
        <f t="shared" si="1"/>
        <v/>
      </c>
      <c r="I64" s="170" t="str">
        <f t="shared" si="2"/>
        <v/>
      </c>
      <c r="J64" s="171" t="str">
        <f>IF(F64="","",VLOOKUP("*"&amp;H64&amp;"*",'EMAIL LIST'!$C$6:$C$147,1,FALSE))</f>
        <v/>
      </c>
      <c r="K64" s="170" t="str">
        <f>IF(F64="","",VLOOKUP("*"&amp;I64&amp;"*",'EMAIL LIST'!$C$6:$C$147,1,FALSE))</f>
        <v/>
      </c>
      <c r="M64" s="177">
        <v>57</v>
      </c>
      <c r="N64" s="172"/>
      <c r="O64" s="178" t="str">
        <f t="shared" si="4"/>
        <v/>
      </c>
    </row>
    <row r="65" spans="1:15" ht="15.6" x14ac:dyDescent="0.3">
      <c r="A65" s="1">
        <v>58</v>
      </c>
      <c r="B65" s="172"/>
      <c r="C65" s="173" t="str">
        <f t="shared" si="0"/>
        <v/>
      </c>
      <c r="E65" s="1">
        <v>58</v>
      </c>
      <c r="F65" s="169"/>
      <c r="H65" s="170" t="str">
        <f t="shared" si="1"/>
        <v/>
      </c>
      <c r="I65" s="170" t="str">
        <f t="shared" si="2"/>
        <v/>
      </c>
      <c r="J65" s="171" t="str">
        <f>IF(F65="","",VLOOKUP("*"&amp;H65&amp;"*",'EMAIL LIST'!$C$6:$C$147,1,FALSE))</f>
        <v/>
      </c>
      <c r="K65" s="170" t="str">
        <f>IF(F65="","",VLOOKUP("*"&amp;I65&amp;"*",'EMAIL LIST'!$C$6:$C$147,1,FALSE))</f>
        <v/>
      </c>
      <c r="M65" s="177">
        <v>58</v>
      </c>
      <c r="N65" s="172"/>
      <c r="O65" s="178" t="str">
        <f t="shared" si="4"/>
        <v/>
      </c>
    </row>
    <row r="66" spans="1:15" ht="15.6" x14ac:dyDescent="0.3">
      <c r="A66" s="1">
        <v>59</v>
      </c>
      <c r="B66" s="172"/>
      <c r="C66" s="173" t="str">
        <f t="shared" si="0"/>
        <v/>
      </c>
      <c r="E66" s="1">
        <v>59</v>
      </c>
      <c r="F66" s="169"/>
      <c r="H66" s="170" t="str">
        <f t="shared" si="1"/>
        <v/>
      </c>
      <c r="I66" s="170" t="str">
        <f t="shared" si="2"/>
        <v/>
      </c>
      <c r="J66" s="171" t="str">
        <f>IF(F66="","",VLOOKUP("*"&amp;H66&amp;"*",'EMAIL LIST'!$C$6:$C$147,1,FALSE))</f>
        <v/>
      </c>
      <c r="K66" s="170" t="str">
        <f>IF(F66="","",VLOOKUP("*"&amp;I66&amp;"*",'EMAIL LIST'!$C$6:$C$147,1,FALSE))</f>
        <v/>
      </c>
      <c r="M66" s="177">
        <v>59</v>
      </c>
      <c r="N66" s="172"/>
      <c r="O66" s="178" t="str">
        <f t="shared" si="4"/>
        <v/>
      </c>
    </row>
    <row r="67" spans="1:15" ht="15.6" x14ac:dyDescent="0.3">
      <c r="A67" s="1">
        <v>60</v>
      </c>
      <c r="B67" s="172"/>
      <c r="C67" s="173" t="str">
        <f t="shared" si="0"/>
        <v/>
      </c>
      <c r="E67" s="1">
        <v>60</v>
      </c>
      <c r="F67" s="169"/>
      <c r="H67" s="170" t="str">
        <f t="shared" si="1"/>
        <v/>
      </c>
      <c r="I67" s="170" t="str">
        <f t="shared" si="2"/>
        <v/>
      </c>
      <c r="J67" s="171" t="str">
        <f>IF(F67="","",VLOOKUP("*"&amp;H67&amp;"*",'EMAIL LIST'!$C$6:$C$147,1,FALSE))</f>
        <v/>
      </c>
      <c r="K67" s="170" t="str">
        <f>IF(F67="","",VLOOKUP("*"&amp;I67&amp;"*",'EMAIL LIST'!$C$6:$C$147,1,FALSE))</f>
        <v/>
      </c>
      <c r="M67" s="177">
        <v>60</v>
      </c>
      <c r="N67" s="172"/>
      <c r="O67" s="178" t="str">
        <f>IF(N67="","",RIGHT(N67,LEN(N67)-1-FIND(",",N67))&amp;" "&amp;LEFT(N67,FIND(",",N67)-1))</f>
        <v/>
      </c>
    </row>
    <row r="68" spans="1:15" ht="15.6" x14ac:dyDescent="0.3">
      <c r="A68" s="1">
        <v>61</v>
      </c>
      <c r="B68" s="172"/>
      <c r="C68" s="173" t="str">
        <f t="shared" si="0"/>
        <v/>
      </c>
      <c r="E68" s="1">
        <v>61</v>
      </c>
      <c r="F68" s="169"/>
      <c r="H68" s="170" t="str">
        <f t="shared" si="1"/>
        <v/>
      </c>
      <c r="I68" s="170" t="str">
        <f t="shared" si="2"/>
        <v/>
      </c>
      <c r="J68" s="171" t="str">
        <f>IF(F68="","",VLOOKUP("*"&amp;H68&amp;"*",'EMAIL LIST'!$C$6:$C$147,1,FALSE))</f>
        <v/>
      </c>
      <c r="K68" s="170" t="str">
        <f>IF(F68="","",VLOOKUP("*"&amp;I68&amp;"*",'EMAIL LIST'!$C$6:$C$147,1,FALSE))</f>
        <v/>
      </c>
    </row>
    <row r="69" spans="1:15" ht="15.6" x14ac:dyDescent="0.3">
      <c r="A69" s="1">
        <v>62</v>
      </c>
      <c r="B69" s="172"/>
      <c r="C69" s="173" t="str">
        <f t="shared" si="0"/>
        <v/>
      </c>
      <c r="E69" s="1">
        <v>62</v>
      </c>
      <c r="F69" s="169"/>
      <c r="H69" s="170" t="str">
        <f t="shared" si="1"/>
        <v/>
      </c>
      <c r="I69" s="170" t="str">
        <f t="shared" si="2"/>
        <v/>
      </c>
      <c r="J69" s="171" t="str">
        <f>IF(F69="","",VLOOKUP("*"&amp;H69&amp;"*",'EMAIL LIST'!$C$6:$C$147,1,FALSE))</f>
        <v/>
      </c>
      <c r="K69" s="170" t="str">
        <f>IF(F69="","",VLOOKUP("*"&amp;I69&amp;"*",'EMAIL LIST'!$C$6:$C$147,1,FALSE))</f>
        <v/>
      </c>
    </row>
    <row r="70" spans="1:15" ht="15.6" x14ac:dyDescent="0.3">
      <c r="A70" s="1">
        <v>63</v>
      </c>
      <c r="B70" s="172"/>
      <c r="C70" s="173" t="str">
        <f t="shared" si="0"/>
        <v/>
      </c>
      <c r="E70" s="1">
        <v>63</v>
      </c>
      <c r="F70" s="169"/>
      <c r="H70" s="170" t="str">
        <f t="shared" si="1"/>
        <v/>
      </c>
      <c r="I70" s="170" t="str">
        <f t="shared" si="2"/>
        <v/>
      </c>
      <c r="J70" s="171" t="str">
        <f>IF(F70="","",VLOOKUP("*"&amp;H70&amp;"*",'EMAIL LIST'!$C$6:$C$147,1,FALSE))</f>
        <v/>
      </c>
      <c r="K70" s="170" t="str">
        <f>IF(F70="","",VLOOKUP("*"&amp;I70&amp;"*",'EMAIL LIST'!$C$6:$C$147,1,FALSE))</f>
        <v/>
      </c>
    </row>
    <row r="71" spans="1:15" ht="15.6" x14ac:dyDescent="0.3">
      <c r="A71" s="1">
        <v>64</v>
      </c>
      <c r="B71" s="172"/>
      <c r="C71" s="173" t="str">
        <f t="shared" si="0"/>
        <v/>
      </c>
      <c r="E71" s="1">
        <v>64</v>
      </c>
      <c r="F71" s="169"/>
      <c r="H71" s="170" t="str">
        <f t="shared" si="1"/>
        <v/>
      </c>
      <c r="I71" s="170" t="str">
        <f t="shared" si="2"/>
        <v/>
      </c>
      <c r="J71" s="171" t="str">
        <f>IF(F71="","",VLOOKUP("*"&amp;H71&amp;"*",'EMAIL LIST'!$C$6:$C$147,1,FALSE))</f>
        <v/>
      </c>
      <c r="K71" s="170" t="str">
        <f>IF(F71="","",VLOOKUP("*"&amp;I71&amp;"*",'EMAIL LIST'!$C$6:$C$147,1,FALSE))</f>
        <v/>
      </c>
    </row>
    <row r="72" spans="1:15" ht="15.6" x14ac:dyDescent="0.3">
      <c r="A72" s="1">
        <v>65</v>
      </c>
      <c r="B72" s="172"/>
      <c r="C72" s="173" t="str">
        <f t="shared" ref="C72:C107" si="5">IF(B72="","",RIGHT(B72,LEN(B72)-FIND(" ",B72))&amp;", "&amp;LEFT(B72,FIND(" ",B72)-1))</f>
        <v/>
      </c>
      <c r="E72" s="1">
        <v>65</v>
      </c>
      <c r="F72" s="169"/>
      <c r="H72" s="170" t="str">
        <f t="shared" si="1"/>
        <v/>
      </c>
      <c r="I72" s="170" t="str">
        <f t="shared" si="2"/>
        <v/>
      </c>
      <c r="J72" s="171" t="str">
        <f>IF(F72="","",VLOOKUP("*"&amp;H72&amp;"*",'EMAIL LIST'!$C$6:$C$147,1,FALSE))</f>
        <v/>
      </c>
      <c r="K72" s="170" t="str">
        <f>IF(F72="","",VLOOKUP("*"&amp;I72&amp;"*",'EMAIL LIST'!$C$6:$C$147,1,FALSE))</f>
        <v/>
      </c>
    </row>
    <row r="73" spans="1:15" ht="15.6" x14ac:dyDescent="0.3">
      <c r="A73" s="1">
        <v>66</v>
      </c>
      <c r="B73" s="172"/>
      <c r="C73" s="173" t="str">
        <f t="shared" si="5"/>
        <v/>
      </c>
      <c r="E73" s="1">
        <v>66</v>
      </c>
      <c r="F73" s="169"/>
      <c r="H73" s="170" t="str">
        <f t="shared" ref="H73:H107" si="6">IF(F73="","",LEFT(F73,FIND("-",F73)-2))</f>
        <v/>
      </c>
      <c r="I73" s="170" t="str">
        <f t="shared" ref="I73:I107" si="7">IF(F73="","",RIGHT(F73,LEN(F73)-FIND("-",F73)-1))</f>
        <v/>
      </c>
      <c r="J73" s="171" t="str">
        <f>IF(F73="","",VLOOKUP("*"&amp;H73&amp;"*",'EMAIL LIST'!$C$6:$C$147,1,FALSE))</f>
        <v/>
      </c>
      <c r="K73" s="170" t="str">
        <f>IF(F73="","",VLOOKUP("*"&amp;I73&amp;"*",'EMAIL LIST'!$C$6:$C$147,1,FALSE))</f>
        <v/>
      </c>
    </row>
    <row r="74" spans="1:15" ht="15.6" x14ac:dyDescent="0.3">
      <c r="A74" s="1">
        <v>67</v>
      </c>
      <c r="B74" s="172"/>
      <c r="C74" s="173" t="str">
        <f t="shared" si="5"/>
        <v/>
      </c>
      <c r="E74" s="1">
        <v>67</v>
      </c>
      <c r="F74" s="169"/>
      <c r="H74" s="170" t="str">
        <f t="shared" si="6"/>
        <v/>
      </c>
      <c r="I74" s="170" t="str">
        <f t="shared" si="7"/>
        <v/>
      </c>
      <c r="J74" s="171" t="str">
        <f>IF(F74="","",VLOOKUP("*"&amp;H74&amp;"*",'EMAIL LIST'!$C$6:$C$147,1,FALSE))</f>
        <v/>
      </c>
      <c r="K74" s="170" t="str">
        <f>IF(F74="","",VLOOKUP("*"&amp;I74&amp;"*",'EMAIL LIST'!$C$6:$C$147,1,FALSE))</f>
        <v/>
      </c>
    </row>
    <row r="75" spans="1:15" ht="15.6" x14ac:dyDescent="0.3">
      <c r="A75" s="1">
        <v>68</v>
      </c>
      <c r="B75" s="172"/>
      <c r="C75" s="173" t="str">
        <f t="shared" si="5"/>
        <v/>
      </c>
      <c r="E75" s="1">
        <v>68</v>
      </c>
      <c r="F75" s="169"/>
      <c r="H75" s="170" t="str">
        <f t="shared" si="6"/>
        <v/>
      </c>
      <c r="I75" s="170" t="str">
        <f t="shared" si="7"/>
        <v/>
      </c>
      <c r="J75" s="171" t="str">
        <f>IF(F75="","",VLOOKUP("*"&amp;H75&amp;"*",'EMAIL LIST'!$C$6:$C$147,1,FALSE))</f>
        <v/>
      </c>
      <c r="K75" s="170" t="str">
        <f>IF(F75="","",VLOOKUP("*"&amp;I75&amp;"*",'EMAIL LIST'!$C$6:$C$147,1,FALSE))</f>
        <v/>
      </c>
    </row>
    <row r="76" spans="1:15" ht="15.6" x14ac:dyDescent="0.3">
      <c r="A76" s="1">
        <v>69</v>
      </c>
      <c r="B76" s="172"/>
      <c r="C76" s="173" t="str">
        <f t="shared" si="5"/>
        <v/>
      </c>
      <c r="E76" s="1">
        <v>69</v>
      </c>
      <c r="F76" s="169"/>
      <c r="H76" s="170" t="str">
        <f t="shared" si="6"/>
        <v/>
      </c>
      <c r="I76" s="170" t="str">
        <f t="shared" si="7"/>
        <v/>
      </c>
      <c r="J76" s="171" t="str">
        <f>IF(F76="","",VLOOKUP("*"&amp;H76&amp;"*",'EMAIL LIST'!$C$6:$C$147,1,FALSE))</f>
        <v/>
      </c>
      <c r="K76" s="170" t="str">
        <f>IF(F76="","",VLOOKUP("*"&amp;I76&amp;"*",'EMAIL LIST'!$C$6:$C$147,1,FALSE))</f>
        <v/>
      </c>
    </row>
    <row r="77" spans="1:15" ht="15.6" x14ac:dyDescent="0.3">
      <c r="A77" s="1">
        <v>70</v>
      </c>
      <c r="B77" s="172"/>
      <c r="C77" s="173" t="str">
        <f t="shared" si="5"/>
        <v/>
      </c>
      <c r="E77" s="1">
        <v>70</v>
      </c>
      <c r="F77" s="169"/>
      <c r="H77" s="170" t="str">
        <f t="shared" si="6"/>
        <v/>
      </c>
      <c r="I77" s="170" t="str">
        <f t="shared" si="7"/>
        <v/>
      </c>
      <c r="J77" s="171" t="str">
        <f>IF(F77="","",VLOOKUP("*"&amp;H77&amp;"*",'EMAIL LIST'!$C$6:$C$147,1,FALSE))</f>
        <v/>
      </c>
      <c r="K77" s="170" t="str">
        <f>IF(F77="","",VLOOKUP("*"&amp;I77&amp;"*",'EMAIL LIST'!$C$6:$C$147,1,FALSE))</f>
        <v/>
      </c>
    </row>
    <row r="78" spans="1:15" ht="15.6" x14ac:dyDescent="0.3">
      <c r="A78" s="1">
        <v>71</v>
      </c>
      <c r="B78" s="172"/>
      <c r="C78" s="173" t="str">
        <f t="shared" si="5"/>
        <v/>
      </c>
      <c r="E78" s="1">
        <v>71</v>
      </c>
      <c r="F78" s="169"/>
      <c r="H78" s="170" t="str">
        <f t="shared" si="6"/>
        <v/>
      </c>
      <c r="I78" s="170" t="str">
        <f t="shared" si="7"/>
        <v/>
      </c>
      <c r="J78" s="171" t="str">
        <f>IF(F78="","",VLOOKUP("*"&amp;H78&amp;"*",'EMAIL LIST'!$C$6:$C$147,1,FALSE))</f>
        <v/>
      </c>
      <c r="K78" s="170" t="str">
        <f>IF(F78="","",VLOOKUP("*"&amp;I78&amp;"*",'EMAIL LIST'!$C$6:$C$147,1,FALSE))</f>
        <v/>
      </c>
    </row>
    <row r="79" spans="1:15" ht="15.6" x14ac:dyDescent="0.3">
      <c r="A79" s="1">
        <v>72</v>
      </c>
      <c r="B79" s="172"/>
      <c r="C79" s="173" t="str">
        <f t="shared" si="5"/>
        <v/>
      </c>
      <c r="E79" s="1">
        <v>72</v>
      </c>
      <c r="F79" s="169"/>
      <c r="H79" s="170" t="str">
        <f t="shared" si="6"/>
        <v/>
      </c>
      <c r="I79" s="170" t="str">
        <f t="shared" si="7"/>
        <v/>
      </c>
      <c r="J79" s="171" t="str">
        <f>IF(F79="","",VLOOKUP("*"&amp;H79&amp;"*",'EMAIL LIST'!$C$6:$C$147,1,FALSE))</f>
        <v/>
      </c>
      <c r="K79" s="170" t="str">
        <f>IF(F79="","",VLOOKUP("*"&amp;I79&amp;"*",'EMAIL LIST'!$C$6:$C$147,1,FALSE))</f>
        <v/>
      </c>
    </row>
    <row r="80" spans="1:15" ht="15.6" x14ac:dyDescent="0.3">
      <c r="A80" s="1">
        <v>73</v>
      </c>
      <c r="B80" s="172"/>
      <c r="C80" s="173" t="str">
        <f t="shared" si="5"/>
        <v/>
      </c>
      <c r="E80" s="1">
        <v>73</v>
      </c>
      <c r="F80" s="169"/>
      <c r="H80" s="170" t="str">
        <f t="shared" si="6"/>
        <v/>
      </c>
      <c r="I80" s="170" t="str">
        <f t="shared" si="7"/>
        <v/>
      </c>
      <c r="J80" s="171" t="str">
        <f>IF(F80="","",VLOOKUP("*"&amp;H80&amp;"*",'EMAIL LIST'!$C$6:$C$147,1,FALSE))</f>
        <v/>
      </c>
      <c r="K80" s="170" t="str">
        <f>IF(F80="","",VLOOKUP("*"&amp;I80&amp;"*",'EMAIL LIST'!$C$6:$C$147,1,FALSE))</f>
        <v/>
      </c>
    </row>
    <row r="81" spans="1:11" ht="15.6" x14ac:dyDescent="0.3">
      <c r="A81" s="1">
        <v>74</v>
      </c>
      <c r="B81" s="172"/>
      <c r="C81" s="173" t="str">
        <f t="shared" si="5"/>
        <v/>
      </c>
      <c r="E81" s="1">
        <v>74</v>
      </c>
      <c r="F81" s="169"/>
      <c r="H81" s="170" t="str">
        <f t="shared" si="6"/>
        <v/>
      </c>
      <c r="I81" s="170" t="str">
        <f t="shared" si="7"/>
        <v/>
      </c>
      <c r="J81" s="171" t="str">
        <f>IF(F81="","",VLOOKUP("*"&amp;H81&amp;"*",'EMAIL LIST'!$C$6:$C$147,1,FALSE))</f>
        <v/>
      </c>
      <c r="K81" s="170" t="str">
        <f>IF(F81="","",VLOOKUP("*"&amp;I81&amp;"*",'EMAIL LIST'!$C$6:$C$147,1,FALSE))</f>
        <v/>
      </c>
    </row>
    <row r="82" spans="1:11" ht="15.6" x14ac:dyDescent="0.3">
      <c r="A82" s="1">
        <v>75</v>
      </c>
      <c r="B82" s="172"/>
      <c r="C82" s="173" t="str">
        <f t="shared" si="5"/>
        <v/>
      </c>
      <c r="E82" s="1">
        <v>75</v>
      </c>
      <c r="F82" s="169"/>
      <c r="H82" s="170" t="str">
        <f t="shared" si="6"/>
        <v/>
      </c>
      <c r="I82" s="170" t="str">
        <f t="shared" si="7"/>
        <v/>
      </c>
      <c r="J82" s="171" t="str">
        <f>IF(F82="","",VLOOKUP("*"&amp;H82&amp;"*",'EMAIL LIST'!$C$6:$C$147,1,FALSE))</f>
        <v/>
      </c>
      <c r="K82" s="170" t="str">
        <f>IF(F82="","",VLOOKUP("*"&amp;I82&amp;"*",'EMAIL LIST'!$C$6:$C$147,1,FALSE))</f>
        <v/>
      </c>
    </row>
    <row r="83" spans="1:11" ht="15.6" x14ac:dyDescent="0.3">
      <c r="A83" s="1">
        <v>76</v>
      </c>
      <c r="B83" s="172"/>
      <c r="C83" s="173" t="str">
        <f t="shared" si="5"/>
        <v/>
      </c>
      <c r="E83" s="1">
        <v>76</v>
      </c>
      <c r="F83" s="169"/>
      <c r="H83" s="170" t="str">
        <f t="shared" si="6"/>
        <v/>
      </c>
      <c r="I83" s="170" t="str">
        <f t="shared" si="7"/>
        <v/>
      </c>
      <c r="J83" s="171" t="str">
        <f>IF(F83="","",VLOOKUP("*"&amp;H83&amp;"*",'EMAIL LIST'!$C$6:$C$147,1,FALSE))</f>
        <v/>
      </c>
      <c r="K83" s="170" t="str">
        <f>IF(F83="","",VLOOKUP("*"&amp;I83&amp;"*",'EMAIL LIST'!$C$6:$C$147,1,FALSE))</f>
        <v/>
      </c>
    </row>
    <row r="84" spans="1:11" ht="15.6" x14ac:dyDescent="0.3">
      <c r="A84" s="1">
        <v>77</v>
      </c>
      <c r="B84" s="172"/>
      <c r="C84" s="173" t="str">
        <f t="shared" si="5"/>
        <v/>
      </c>
      <c r="E84" s="1">
        <v>77</v>
      </c>
      <c r="F84" s="169"/>
      <c r="H84" s="170" t="str">
        <f t="shared" si="6"/>
        <v/>
      </c>
      <c r="I84" s="170" t="str">
        <f t="shared" si="7"/>
        <v/>
      </c>
      <c r="J84" s="171" t="str">
        <f>IF(F84="","",VLOOKUP("*"&amp;H84&amp;"*",'EMAIL LIST'!$C$6:$C$147,1,FALSE))</f>
        <v/>
      </c>
      <c r="K84" s="170" t="str">
        <f>IF(F84="","",VLOOKUP("*"&amp;I84&amp;"*",'EMAIL LIST'!$C$6:$C$147,1,FALSE))</f>
        <v/>
      </c>
    </row>
    <row r="85" spans="1:11" ht="15.6" x14ac:dyDescent="0.3">
      <c r="A85" s="1">
        <v>78</v>
      </c>
      <c r="B85" s="172"/>
      <c r="C85" s="173" t="str">
        <f t="shared" si="5"/>
        <v/>
      </c>
      <c r="E85" s="1">
        <v>78</v>
      </c>
      <c r="F85" s="169"/>
      <c r="H85" s="170" t="str">
        <f t="shared" si="6"/>
        <v/>
      </c>
      <c r="I85" s="170" t="str">
        <f t="shared" si="7"/>
        <v/>
      </c>
      <c r="J85" s="171" t="str">
        <f>IF(F85="","",VLOOKUP("*"&amp;H85&amp;"*",'EMAIL LIST'!$C$6:$C$147,1,FALSE))</f>
        <v/>
      </c>
      <c r="K85" s="170" t="str">
        <f>IF(F85="","",VLOOKUP("*"&amp;I85&amp;"*",'EMAIL LIST'!$C$6:$C$147,1,FALSE))</f>
        <v/>
      </c>
    </row>
    <row r="86" spans="1:11" ht="15.6" x14ac:dyDescent="0.3">
      <c r="A86" s="1">
        <v>79</v>
      </c>
      <c r="B86" s="172"/>
      <c r="C86" s="173" t="str">
        <f t="shared" si="5"/>
        <v/>
      </c>
      <c r="E86" s="1">
        <v>79</v>
      </c>
      <c r="F86" s="169"/>
      <c r="H86" s="170" t="str">
        <f t="shared" si="6"/>
        <v/>
      </c>
      <c r="I86" s="170" t="str">
        <f t="shared" si="7"/>
        <v/>
      </c>
      <c r="J86" s="171" t="str">
        <f>IF(F86="","",VLOOKUP("*"&amp;H86&amp;"*",'EMAIL LIST'!$C$6:$C$147,1,FALSE))</f>
        <v/>
      </c>
      <c r="K86" s="170" t="str">
        <f>IF(F86="","",VLOOKUP("*"&amp;I86&amp;"*",'EMAIL LIST'!$C$6:$C$147,1,FALSE))</f>
        <v/>
      </c>
    </row>
    <row r="87" spans="1:11" ht="15.6" x14ac:dyDescent="0.3">
      <c r="A87" s="1">
        <v>80</v>
      </c>
      <c r="B87" s="172"/>
      <c r="C87" s="173" t="str">
        <f t="shared" si="5"/>
        <v/>
      </c>
      <c r="E87" s="1">
        <v>80</v>
      </c>
      <c r="F87" s="169"/>
      <c r="H87" s="170" t="str">
        <f t="shared" si="6"/>
        <v/>
      </c>
      <c r="I87" s="170" t="str">
        <f t="shared" si="7"/>
        <v/>
      </c>
      <c r="J87" s="171" t="str">
        <f>IF(F87="","",VLOOKUP("*"&amp;H87&amp;"*",'EMAIL LIST'!$C$6:$C$147,1,FALSE))</f>
        <v/>
      </c>
      <c r="K87" s="170" t="str">
        <f>IF(F87="","",VLOOKUP("*"&amp;I87&amp;"*",'EMAIL LIST'!$C$6:$C$147,1,FALSE))</f>
        <v/>
      </c>
    </row>
    <row r="88" spans="1:11" ht="15.6" x14ac:dyDescent="0.3">
      <c r="A88" s="1">
        <v>81</v>
      </c>
      <c r="B88" s="172"/>
      <c r="C88" s="173" t="str">
        <f t="shared" si="5"/>
        <v/>
      </c>
      <c r="E88" s="1">
        <v>81</v>
      </c>
      <c r="F88" s="169"/>
      <c r="H88" s="170" t="str">
        <f t="shared" si="6"/>
        <v/>
      </c>
      <c r="I88" s="170" t="str">
        <f t="shared" si="7"/>
        <v/>
      </c>
      <c r="J88" s="171" t="str">
        <f>IF(F88="","",VLOOKUP("*"&amp;H88&amp;"*",'EMAIL LIST'!$C$6:$C$147,1,FALSE))</f>
        <v/>
      </c>
      <c r="K88" s="170" t="str">
        <f>IF(F88="","",VLOOKUP("*"&amp;I88&amp;"*",'EMAIL LIST'!$C$6:$C$147,1,FALSE))</f>
        <v/>
      </c>
    </row>
    <row r="89" spans="1:11" ht="15.6" x14ac:dyDescent="0.3">
      <c r="A89" s="1">
        <v>82</v>
      </c>
      <c r="B89" s="172"/>
      <c r="C89" s="173" t="str">
        <f t="shared" si="5"/>
        <v/>
      </c>
      <c r="E89" s="1">
        <v>82</v>
      </c>
      <c r="F89" s="169"/>
      <c r="H89" s="170" t="str">
        <f t="shared" si="6"/>
        <v/>
      </c>
      <c r="I89" s="170" t="str">
        <f t="shared" si="7"/>
        <v/>
      </c>
      <c r="J89" s="171" t="str">
        <f>IF(F89="","",VLOOKUP("*"&amp;H89&amp;"*",'EMAIL LIST'!$C$6:$C$147,1,FALSE))</f>
        <v/>
      </c>
      <c r="K89" s="170" t="str">
        <f>IF(F89="","",VLOOKUP("*"&amp;I89&amp;"*",'EMAIL LIST'!$C$6:$C$147,1,FALSE))</f>
        <v/>
      </c>
    </row>
    <row r="90" spans="1:11" ht="15.6" x14ac:dyDescent="0.3">
      <c r="A90" s="1">
        <v>83</v>
      </c>
      <c r="B90" s="172"/>
      <c r="C90" s="173" t="str">
        <f t="shared" si="5"/>
        <v/>
      </c>
      <c r="E90" s="1">
        <v>83</v>
      </c>
      <c r="F90" s="169"/>
      <c r="H90" s="170" t="str">
        <f t="shared" si="6"/>
        <v/>
      </c>
      <c r="I90" s="170" t="str">
        <f t="shared" si="7"/>
        <v/>
      </c>
      <c r="J90" s="171" t="str">
        <f>IF(F90="","",VLOOKUP("*"&amp;H90&amp;"*",'EMAIL LIST'!$C$6:$C$147,1,FALSE))</f>
        <v/>
      </c>
      <c r="K90" s="170" t="str">
        <f>IF(F90="","",VLOOKUP("*"&amp;I90&amp;"*",'EMAIL LIST'!$C$6:$C$147,1,FALSE))</f>
        <v/>
      </c>
    </row>
    <row r="91" spans="1:11" ht="15.6" x14ac:dyDescent="0.3">
      <c r="A91" s="1">
        <v>84</v>
      </c>
      <c r="B91" s="172"/>
      <c r="C91" s="173" t="str">
        <f t="shared" si="5"/>
        <v/>
      </c>
      <c r="E91" s="1">
        <v>84</v>
      </c>
      <c r="F91" s="169"/>
      <c r="H91" s="170" t="str">
        <f t="shared" si="6"/>
        <v/>
      </c>
      <c r="I91" s="170" t="str">
        <f t="shared" si="7"/>
        <v/>
      </c>
      <c r="J91" s="171" t="str">
        <f>IF(F91="","",VLOOKUP("*"&amp;H91&amp;"*",'EMAIL LIST'!$C$6:$C$147,1,FALSE))</f>
        <v/>
      </c>
      <c r="K91" s="170" t="str">
        <f>IF(F91="","",VLOOKUP("*"&amp;I91&amp;"*",'EMAIL LIST'!$C$6:$C$147,1,FALSE))</f>
        <v/>
      </c>
    </row>
    <row r="92" spans="1:11" ht="15.6" x14ac:dyDescent="0.3">
      <c r="A92" s="1">
        <v>85</v>
      </c>
      <c r="B92" s="172"/>
      <c r="C92" s="173" t="str">
        <f t="shared" si="5"/>
        <v/>
      </c>
      <c r="E92" s="1">
        <v>85</v>
      </c>
      <c r="F92" s="169"/>
      <c r="H92" s="170" t="str">
        <f t="shared" si="6"/>
        <v/>
      </c>
      <c r="I92" s="170" t="str">
        <f t="shared" si="7"/>
        <v/>
      </c>
      <c r="J92" s="171" t="str">
        <f>IF(F92="","",VLOOKUP("*"&amp;H92&amp;"*",'EMAIL LIST'!$C$6:$C$147,1,FALSE))</f>
        <v/>
      </c>
      <c r="K92" s="170" t="str">
        <f>IF(F92="","",VLOOKUP("*"&amp;I92&amp;"*",'EMAIL LIST'!$C$6:$C$147,1,FALSE))</f>
        <v/>
      </c>
    </row>
    <row r="93" spans="1:11" ht="15.6" x14ac:dyDescent="0.3">
      <c r="A93" s="1">
        <v>86</v>
      </c>
      <c r="B93" s="172"/>
      <c r="C93" s="173" t="str">
        <f t="shared" si="5"/>
        <v/>
      </c>
      <c r="E93" s="1">
        <v>86</v>
      </c>
      <c r="F93" s="169"/>
      <c r="H93" s="170" t="str">
        <f t="shared" si="6"/>
        <v/>
      </c>
      <c r="I93" s="170" t="str">
        <f t="shared" si="7"/>
        <v/>
      </c>
      <c r="J93" s="171" t="str">
        <f>IF(F93="","",VLOOKUP("*"&amp;H93&amp;"*",'EMAIL LIST'!$C$6:$C$147,1,FALSE))</f>
        <v/>
      </c>
      <c r="K93" s="170" t="str">
        <f>IF(F93="","",VLOOKUP("*"&amp;I93&amp;"*",'EMAIL LIST'!$C$6:$C$147,1,FALSE))</f>
        <v/>
      </c>
    </row>
    <row r="94" spans="1:11" ht="15.6" x14ac:dyDescent="0.3">
      <c r="A94" s="1">
        <v>87</v>
      </c>
      <c r="B94" s="172"/>
      <c r="C94" s="173" t="str">
        <f t="shared" si="5"/>
        <v/>
      </c>
      <c r="E94" s="1">
        <v>87</v>
      </c>
      <c r="F94" s="169"/>
      <c r="H94" s="170" t="str">
        <f t="shared" si="6"/>
        <v/>
      </c>
      <c r="I94" s="170" t="str">
        <f t="shared" si="7"/>
        <v/>
      </c>
      <c r="J94" s="171" t="str">
        <f>IF(F94="","",VLOOKUP("*"&amp;H94&amp;"*",'EMAIL LIST'!$C$6:$C$147,1,FALSE))</f>
        <v/>
      </c>
      <c r="K94" s="170" t="str">
        <f>IF(F94="","",VLOOKUP("*"&amp;I94&amp;"*",'EMAIL LIST'!$C$6:$C$147,1,FALSE))</f>
        <v/>
      </c>
    </row>
    <row r="95" spans="1:11" ht="15.6" x14ac:dyDescent="0.3">
      <c r="A95" s="1">
        <v>88</v>
      </c>
      <c r="B95" s="172"/>
      <c r="C95" s="173" t="str">
        <f t="shared" si="5"/>
        <v/>
      </c>
      <c r="E95" s="1">
        <v>88</v>
      </c>
      <c r="F95" s="169"/>
      <c r="H95" s="170" t="str">
        <f t="shared" si="6"/>
        <v/>
      </c>
      <c r="I95" s="170" t="str">
        <f t="shared" si="7"/>
        <v/>
      </c>
      <c r="J95" s="171" t="str">
        <f>IF(F95="","",VLOOKUP("*"&amp;H95&amp;"*",'EMAIL LIST'!$C$6:$C$147,1,FALSE))</f>
        <v/>
      </c>
      <c r="K95" s="170" t="str">
        <f>IF(F95="","",VLOOKUP("*"&amp;I95&amp;"*",'EMAIL LIST'!$C$6:$C$147,1,FALSE))</f>
        <v/>
      </c>
    </row>
    <row r="96" spans="1:11" ht="15.6" x14ac:dyDescent="0.3">
      <c r="A96" s="1">
        <v>89</v>
      </c>
      <c r="B96" s="172"/>
      <c r="C96" s="173" t="str">
        <f t="shared" si="5"/>
        <v/>
      </c>
      <c r="E96" s="1">
        <v>89</v>
      </c>
      <c r="F96" s="169"/>
      <c r="H96" s="170" t="str">
        <f t="shared" si="6"/>
        <v/>
      </c>
      <c r="I96" s="170" t="str">
        <f t="shared" si="7"/>
        <v/>
      </c>
      <c r="J96" s="171" t="str">
        <f>IF(F96="","",VLOOKUP("*"&amp;H96&amp;"*",'EMAIL LIST'!$C$6:$C$147,1,FALSE))</f>
        <v/>
      </c>
      <c r="K96" s="170" t="str">
        <f>IF(F96="","",VLOOKUP("*"&amp;I96&amp;"*",'EMAIL LIST'!$C$6:$C$147,1,FALSE))</f>
        <v/>
      </c>
    </row>
    <row r="97" spans="1:11" ht="15.6" x14ac:dyDescent="0.3">
      <c r="A97" s="1">
        <v>90</v>
      </c>
      <c r="B97" s="172"/>
      <c r="C97" s="173" t="str">
        <f t="shared" si="5"/>
        <v/>
      </c>
      <c r="E97" s="1">
        <v>90</v>
      </c>
      <c r="F97" s="169"/>
      <c r="H97" s="170" t="str">
        <f t="shared" si="6"/>
        <v/>
      </c>
      <c r="I97" s="170" t="str">
        <f t="shared" si="7"/>
        <v/>
      </c>
      <c r="J97" s="171" t="str">
        <f>IF(F97="","",VLOOKUP("*"&amp;H97&amp;"*",'EMAIL LIST'!$C$6:$C$147,1,FALSE))</f>
        <v/>
      </c>
      <c r="K97" s="170" t="str">
        <f>IF(F97="","",VLOOKUP("*"&amp;I97&amp;"*",'EMAIL LIST'!$C$6:$C$147,1,FALSE))</f>
        <v/>
      </c>
    </row>
    <row r="98" spans="1:11" ht="15.6" x14ac:dyDescent="0.3">
      <c r="A98" s="1">
        <v>91</v>
      </c>
      <c r="B98" s="172"/>
      <c r="C98" s="173" t="str">
        <f t="shared" si="5"/>
        <v/>
      </c>
      <c r="E98" s="1">
        <v>91</v>
      </c>
      <c r="F98" s="169"/>
      <c r="H98" s="170" t="str">
        <f t="shared" si="6"/>
        <v/>
      </c>
      <c r="I98" s="170" t="str">
        <f t="shared" si="7"/>
        <v/>
      </c>
      <c r="J98" s="171" t="str">
        <f>IF(F98="","",VLOOKUP("*"&amp;H98&amp;"*",'EMAIL LIST'!$C$6:$C$147,1,FALSE))</f>
        <v/>
      </c>
      <c r="K98" s="170" t="str">
        <f>IF(F98="","",VLOOKUP("*"&amp;I98&amp;"*",'EMAIL LIST'!$C$6:$C$147,1,FALSE))</f>
        <v/>
      </c>
    </row>
    <row r="99" spans="1:11" ht="15.6" x14ac:dyDescent="0.3">
      <c r="A99" s="1">
        <v>92</v>
      </c>
      <c r="B99" s="172"/>
      <c r="C99" s="173" t="str">
        <f t="shared" si="5"/>
        <v/>
      </c>
      <c r="E99" s="1">
        <v>92</v>
      </c>
      <c r="F99" s="169"/>
      <c r="H99" s="170" t="str">
        <f t="shared" si="6"/>
        <v/>
      </c>
      <c r="I99" s="170" t="str">
        <f t="shared" si="7"/>
        <v/>
      </c>
      <c r="J99" s="171" t="str">
        <f>IF(F99="","",VLOOKUP("*"&amp;H99&amp;"*",'EMAIL LIST'!$C$6:$C$147,1,FALSE))</f>
        <v/>
      </c>
      <c r="K99" s="170" t="str">
        <f>IF(F99="","",VLOOKUP("*"&amp;I99&amp;"*",'EMAIL LIST'!$C$6:$C$147,1,FALSE))</f>
        <v/>
      </c>
    </row>
    <row r="100" spans="1:11" ht="15.6" x14ac:dyDescent="0.3">
      <c r="A100" s="1">
        <v>93</v>
      </c>
      <c r="B100" s="172"/>
      <c r="C100" s="173" t="str">
        <f t="shared" si="5"/>
        <v/>
      </c>
      <c r="E100" s="1">
        <v>93</v>
      </c>
      <c r="F100" s="169"/>
      <c r="H100" s="170" t="str">
        <f t="shared" si="6"/>
        <v/>
      </c>
      <c r="I100" s="170" t="str">
        <f t="shared" si="7"/>
        <v/>
      </c>
      <c r="J100" s="171" t="str">
        <f>IF(F100="","",VLOOKUP("*"&amp;H100&amp;"*",'EMAIL LIST'!$C$6:$C$147,1,FALSE))</f>
        <v/>
      </c>
      <c r="K100" s="170" t="str">
        <f>IF(F100="","",VLOOKUP("*"&amp;I100&amp;"*",'EMAIL LIST'!$C$6:$C$147,1,FALSE))</f>
        <v/>
      </c>
    </row>
    <row r="101" spans="1:11" ht="15.6" x14ac:dyDescent="0.3">
      <c r="A101" s="1">
        <v>94</v>
      </c>
      <c r="B101" s="172"/>
      <c r="C101" s="173" t="str">
        <f t="shared" si="5"/>
        <v/>
      </c>
      <c r="E101" s="1">
        <v>94</v>
      </c>
      <c r="F101" s="169"/>
      <c r="H101" s="170" t="str">
        <f t="shared" si="6"/>
        <v/>
      </c>
      <c r="I101" s="170" t="str">
        <f t="shared" si="7"/>
        <v/>
      </c>
      <c r="J101" s="171" t="str">
        <f>IF(F101="","",VLOOKUP("*"&amp;H101&amp;"*",'EMAIL LIST'!$C$6:$C$147,1,FALSE))</f>
        <v/>
      </c>
      <c r="K101" s="170" t="str">
        <f>IF(F101="","",VLOOKUP("*"&amp;I101&amp;"*",'EMAIL LIST'!$C$6:$C$147,1,FALSE))</f>
        <v/>
      </c>
    </row>
    <row r="102" spans="1:11" ht="15.6" x14ac:dyDescent="0.3">
      <c r="A102" s="1">
        <v>95</v>
      </c>
      <c r="B102" s="172"/>
      <c r="C102" s="173" t="str">
        <f t="shared" si="5"/>
        <v/>
      </c>
      <c r="E102" s="1">
        <v>95</v>
      </c>
      <c r="F102" s="169"/>
      <c r="H102" s="170" t="str">
        <f t="shared" si="6"/>
        <v/>
      </c>
      <c r="I102" s="170" t="str">
        <f t="shared" si="7"/>
        <v/>
      </c>
      <c r="J102" s="171" t="str">
        <f>IF(F102="","",VLOOKUP("*"&amp;H102&amp;"*",'EMAIL LIST'!$C$6:$C$147,1,FALSE))</f>
        <v/>
      </c>
      <c r="K102" s="170" t="str">
        <f>IF(F102="","",VLOOKUP("*"&amp;I102&amp;"*",'EMAIL LIST'!$C$6:$C$147,1,FALSE))</f>
        <v/>
      </c>
    </row>
    <row r="103" spans="1:11" ht="15.6" x14ac:dyDescent="0.3">
      <c r="A103" s="1">
        <v>96</v>
      </c>
      <c r="B103" s="172"/>
      <c r="C103" s="173" t="str">
        <f t="shared" si="5"/>
        <v/>
      </c>
      <c r="E103" s="1">
        <v>96</v>
      </c>
      <c r="F103" s="169"/>
      <c r="H103" s="170" t="str">
        <f t="shared" si="6"/>
        <v/>
      </c>
      <c r="I103" s="170" t="str">
        <f t="shared" si="7"/>
        <v/>
      </c>
      <c r="J103" s="171" t="str">
        <f>IF(F103="","",VLOOKUP("*"&amp;H103&amp;"*",'EMAIL LIST'!$C$6:$C$147,1,FALSE))</f>
        <v/>
      </c>
      <c r="K103" s="170" t="str">
        <f>IF(F103="","",VLOOKUP("*"&amp;I103&amp;"*",'EMAIL LIST'!$C$6:$C$147,1,FALSE))</f>
        <v/>
      </c>
    </row>
    <row r="104" spans="1:11" ht="15.6" x14ac:dyDescent="0.3">
      <c r="A104" s="1">
        <v>97</v>
      </c>
      <c r="B104" s="172"/>
      <c r="C104" s="173" t="str">
        <f t="shared" si="5"/>
        <v/>
      </c>
      <c r="E104" s="1">
        <v>97</v>
      </c>
      <c r="F104" s="169"/>
      <c r="H104" s="170" t="str">
        <f t="shared" si="6"/>
        <v/>
      </c>
      <c r="I104" s="170" t="str">
        <f t="shared" si="7"/>
        <v/>
      </c>
      <c r="J104" s="171" t="str">
        <f>IF(F104="","",VLOOKUP("*"&amp;H104&amp;"*",'EMAIL LIST'!$C$6:$C$147,1,FALSE))</f>
        <v/>
      </c>
      <c r="K104" s="170" t="str">
        <f>IF(F104="","",VLOOKUP("*"&amp;I104&amp;"*",'EMAIL LIST'!$C$6:$C$147,1,FALSE))</f>
        <v/>
      </c>
    </row>
    <row r="105" spans="1:11" ht="15.6" x14ac:dyDescent="0.3">
      <c r="A105" s="1">
        <v>98</v>
      </c>
      <c r="B105" s="172"/>
      <c r="C105" s="173" t="str">
        <f t="shared" si="5"/>
        <v/>
      </c>
      <c r="E105" s="1">
        <v>98</v>
      </c>
      <c r="F105" s="169"/>
      <c r="H105" s="170" t="str">
        <f t="shared" si="6"/>
        <v/>
      </c>
      <c r="I105" s="170" t="str">
        <f t="shared" si="7"/>
        <v/>
      </c>
      <c r="J105" s="171" t="str">
        <f>IF(F105="","",VLOOKUP("*"&amp;H105&amp;"*",'EMAIL LIST'!$C$6:$C$147,1,FALSE))</f>
        <v/>
      </c>
      <c r="K105" s="170" t="str">
        <f>IF(F105="","",VLOOKUP("*"&amp;I105&amp;"*",'EMAIL LIST'!$C$6:$C$147,1,FALSE))</f>
        <v/>
      </c>
    </row>
    <row r="106" spans="1:11" ht="15.6" x14ac:dyDescent="0.3">
      <c r="A106" s="1">
        <v>99</v>
      </c>
      <c r="B106" s="172"/>
      <c r="C106" s="173" t="str">
        <f t="shared" si="5"/>
        <v/>
      </c>
      <c r="E106" s="1">
        <v>99</v>
      </c>
      <c r="F106" s="169"/>
      <c r="H106" s="170" t="str">
        <f t="shared" si="6"/>
        <v/>
      </c>
      <c r="I106" s="170" t="str">
        <f t="shared" si="7"/>
        <v/>
      </c>
      <c r="J106" s="171" t="str">
        <f>IF(F106="","",VLOOKUP("*"&amp;H106&amp;"*",'EMAIL LIST'!$C$6:$C$147,1,FALSE))</f>
        <v/>
      </c>
      <c r="K106" s="170" t="str">
        <f>IF(F106="","",VLOOKUP("*"&amp;I106&amp;"*",'EMAIL LIST'!$C$6:$C$147,1,FALSE))</f>
        <v/>
      </c>
    </row>
    <row r="107" spans="1:11" ht="15.6" x14ac:dyDescent="0.3">
      <c r="A107" s="1">
        <v>100</v>
      </c>
      <c r="B107" s="172"/>
      <c r="C107" s="173" t="str">
        <f t="shared" si="5"/>
        <v/>
      </c>
      <c r="E107" s="1">
        <v>100</v>
      </c>
      <c r="F107" s="169"/>
      <c r="H107" s="170" t="str">
        <f t="shared" si="6"/>
        <v/>
      </c>
      <c r="I107" s="170" t="str">
        <f t="shared" si="7"/>
        <v/>
      </c>
      <c r="J107" s="171" t="str">
        <f>IF(F107="","",VLOOKUP("*"&amp;H107&amp;"*",'EMAIL LIST'!$C$6:$C$147,1,FALSE))</f>
        <v/>
      </c>
      <c r="K107" s="170" t="str">
        <f>IF(F107="","",VLOOKUP("*"&amp;I107&amp;"*",'EMAIL LIST'!$C$6:$C$147,1,FALSE))</f>
        <v/>
      </c>
    </row>
    <row r="237" spans="3:3" x14ac:dyDescent="0.3">
      <c r="C237" t="s">
        <v>180</v>
      </c>
    </row>
  </sheetData>
  <sortState xmlns:xlrd2="http://schemas.microsoft.com/office/spreadsheetml/2017/richdata2" ref="C7:C107">
    <sortCondition ref="C7:C107"/>
  </sortState>
  <mergeCells count="2">
    <mergeCell ref="B6:C6"/>
    <mergeCell ref="F6:K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F5BFA-ECF8-456D-A8B8-5680026343FC}">
  <sheetPr codeName="Sheet2">
    <tabColor theme="3" tint="0.59999389629810485"/>
    <pageSetUpPr fitToPage="1"/>
  </sheetPr>
  <dimension ref="B1:AE147"/>
  <sheetViews>
    <sheetView zoomScale="80" zoomScaleNormal="80" workbookViewId="0">
      <pane xSplit="1" ySplit="5" topLeftCell="D6" activePane="bottomRight" state="frozen"/>
      <selection activeCell="P6" sqref="P6"/>
      <selection pane="topRight" activeCell="P6" sqref="P6"/>
      <selection pane="bottomLeft" activeCell="P6" sqref="P6"/>
      <selection pane="bottomRight" activeCell="P13" sqref="P13"/>
    </sheetView>
  </sheetViews>
  <sheetFormatPr defaultColWidth="8.88671875" defaultRowHeight="14.4" x14ac:dyDescent="0.3"/>
  <cols>
    <col min="1" max="1" width="3" customWidth="1"/>
    <col min="2" max="2" width="7.6640625" customWidth="1"/>
    <col min="3" max="3" width="36" bestFit="1" customWidth="1"/>
    <col min="4" max="4" width="56.33203125" customWidth="1"/>
    <col min="5" max="14" width="7.6640625" customWidth="1"/>
    <col min="15" max="15" width="5.77734375" customWidth="1"/>
    <col min="16" max="16" width="36.77734375" customWidth="1"/>
    <col min="17" max="25" width="6.21875" customWidth="1"/>
    <col min="26" max="26" width="1.77734375" customWidth="1"/>
    <col min="27" max="27" width="6.33203125" customWidth="1"/>
    <col min="35" max="35" width="22.33203125" customWidth="1"/>
    <col min="36" max="73" width="4.33203125" customWidth="1"/>
  </cols>
  <sheetData>
    <row r="1" spans="2:31" ht="15" thickBot="1" x14ac:dyDescent="0.35"/>
    <row r="2" spans="2:31" ht="46.8" thickBot="1" x14ac:dyDescent="0.35">
      <c r="B2" s="213" t="s">
        <v>215</v>
      </c>
      <c r="C2" s="214"/>
      <c r="D2" s="215"/>
      <c r="E2" s="197" t="s">
        <v>199</v>
      </c>
      <c r="F2" s="198"/>
      <c r="G2" s="198"/>
      <c r="H2" s="198"/>
      <c r="I2" s="199"/>
      <c r="J2" s="200" t="s">
        <v>200</v>
      </c>
      <c r="K2" s="201"/>
      <c r="L2" s="201"/>
      <c r="M2" s="202"/>
      <c r="N2" s="9"/>
      <c r="Q2" s="197" t="s">
        <v>199</v>
      </c>
      <c r="R2" s="198"/>
      <c r="S2" s="198"/>
      <c r="T2" s="198"/>
      <c r="U2" s="199"/>
      <c r="V2" s="200" t="s">
        <v>200</v>
      </c>
      <c r="W2" s="201"/>
      <c r="X2" s="201"/>
      <c r="Y2" s="202"/>
    </row>
    <row r="3" spans="2:31" ht="37.200000000000003" customHeight="1" x14ac:dyDescent="0.3">
      <c r="E3" s="207" t="s">
        <v>193</v>
      </c>
      <c r="F3" s="207" t="s">
        <v>194</v>
      </c>
      <c r="G3" s="209" t="s">
        <v>195</v>
      </c>
      <c r="H3" s="209" t="s">
        <v>196</v>
      </c>
      <c r="I3" s="211" t="s">
        <v>216</v>
      </c>
      <c r="J3" s="212" t="s">
        <v>195</v>
      </c>
      <c r="K3" s="210" t="s">
        <v>196</v>
      </c>
      <c r="L3" s="208" t="s">
        <v>194</v>
      </c>
      <c r="M3" s="208" t="s">
        <v>198</v>
      </c>
      <c r="N3" s="144"/>
      <c r="Q3" s="207" t="s">
        <v>193</v>
      </c>
      <c r="R3" s="207" t="s">
        <v>194</v>
      </c>
      <c r="S3" s="209" t="s">
        <v>195</v>
      </c>
      <c r="T3" s="209" t="s">
        <v>196</v>
      </c>
      <c r="U3" s="211" t="s">
        <v>197</v>
      </c>
      <c r="V3" s="212" t="s">
        <v>195</v>
      </c>
      <c r="W3" s="210" t="s">
        <v>196</v>
      </c>
      <c r="X3" s="208" t="s">
        <v>194</v>
      </c>
      <c r="Y3" s="208" t="s">
        <v>198</v>
      </c>
    </row>
    <row r="4" spans="2:31" ht="99.6" customHeight="1" thickBot="1" x14ac:dyDescent="0.4">
      <c r="E4" s="208"/>
      <c r="F4" s="208"/>
      <c r="G4" s="210"/>
      <c r="H4" s="210"/>
      <c r="I4" s="210"/>
      <c r="J4" s="212"/>
      <c r="K4" s="210"/>
      <c r="L4" s="208"/>
      <c r="M4" s="208"/>
      <c r="N4" s="144"/>
      <c r="P4" s="19"/>
      <c r="Q4" s="208"/>
      <c r="R4" s="208"/>
      <c r="S4" s="210"/>
      <c r="T4" s="210"/>
      <c r="U4" s="210"/>
      <c r="V4" s="212"/>
      <c r="W4" s="210"/>
      <c r="X4" s="208"/>
      <c r="Y4" s="208"/>
      <c r="AA4" s="20">
        <f>1-AA5/AA6</f>
        <v>0.58394160583941601</v>
      </c>
    </row>
    <row r="5" spans="2:31" ht="26.4" thickBot="1" x14ac:dyDescent="0.55000000000000004">
      <c r="B5" s="21"/>
      <c r="C5" s="22" t="s">
        <v>217</v>
      </c>
      <c r="D5" s="22" t="s">
        <v>218</v>
      </c>
      <c r="E5" s="23">
        <f>COUNTIF(E6:E201,"&gt;&lt;""")</f>
        <v>30</v>
      </c>
      <c r="F5" s="23">
        <f t="shared" ref="F5:M5" si="0">COUNTIF(F6:F201,"&gt;&lt;""")</f>
        <v>19</v>
      </c>
      <c r="G5" s="23">
        <f t="shared" si="0"/>
        <v>64</v>
      </c>
      <c r="H5" s="23">
        <f t="shared" si="0"/>
        <v>49</v>
      </c>
      <c r="I5" s="23">
        <f t="shared" si="0"/>
        <v>20</v>
      </c>
      <c r="J5" s="23">
        <f t="shared" si="0"/>
        <v>92</v>
      </c>
      <c r="K5" s="23">
        <f t="shared" si="0"/>
        <v>64</v>
      </c>
      <c r="L5" s="23">
        <f t="shared" si="0"/>
        <v>16</v>
      </c>
      <c r="M5" s="23">
        <f t="shared" si="0"/>
        <v>32</v>
      </c>
      <c r="N5" s="144"/>
      <c r="P5" s="24" t="s">
        <v>579</v>
      </c>
      <c r="Q5" s="25">
        <v>9</v>
      </c>
      <c r="R5" s="25">
        <v>13</v>
      </c>
      <c r="S5" s="25">
        <v>19</v>
      </c>
      <c r="T5" s="25">
        <v>18</v>
      </c>
      <c r="U5" s="25">
        <v>10</v>
      </c>
      <c r="V5" s="25">
        <v>16</v>
      </c>
      <c r="W5" s="25">
        <v>8</v>
      </c>
      <c r="X5" s="25">
        <v>7</v>
      </c>
      <c r="Y5" s="25">
        <v>14</v>
      </c>
      <c r="AA5" s="26">
        <f>SUM(Q5:Y5)</f>
        <v>114</v>
      </c>
    </row>
    <row r="6" spans="2:31" ht="26.4" thickBot="1" x14ac:dyDescent="0.55000000000000004">
      <c r="B6" s="27">
        <v>1</v>
      </c>
      <c r="C6" s="28" t="s">
        <v>219</v>
      </c>
      <c r="D6" s="28" t="s">
        <v>220</v>
      </c>
      <c r="E6" s="29" t="s">
        <v>49</v>
      </c>
      <c r="F6" s="29" t="s">
        <v>49</v>
      </c>
      <c r="G6" s="29" t="s">
        <v>221</v>
      </c>
      <c r="H6" s="29" t="s">
        <v>49</v>
      </c>
      <c r="I6" s="29" t="s">
        <v>49</v>
      </c>
      <c r="J6" s="29" t="s">
        <v>221</v>
      </c>
      <c r="K6" s="29" t="s">
        <v>49</v>
      </c>
      <c r="L6" s="29" t="s">
        <v>49</v>
      </c>
      <c r="M6" s="29" t="s">
        <v>49</v>
      </c>
      <c r="N6" s="145"/>
      <c r="P6" s="24" t="s">
        <v>578</v>
      </c>
      <c r="Q6" s="23">
        <f>Q11</f>
        <v>29</v>
      </c>
      <c r="R6" s="23">
        <f t="shared" ref="R6:Y6" si="1">R11</f>
        <v>18</v>
      </c>
      <c r="S6" s="23">
        <f t="shared" si="1"/>
        <v>63</v>
      </c>
      <c r="T6" s="23">
        <f t="shared" si="1"/>
        <v>48</v>
      </c>
      <c r="U6" s="23">
        <f t="shared" si="1"/>
        <v>18</v>
      </c>
      <c r="V6" s="23">
        <f t="shared" si="1"/>
        <v>45</v>
      </c>
      <c r="W6" s="23">
        <f t="shared" si="1"/>
        <v>31</v>
      </c>
      <c r="X6" s="23">
        <f t="shared" si="1"/>
        <v>7</v>
      </c>
      <c r="Y6" s="23">
        <f t="shared" si="1"/>
        <v>15</v>
      </c>
      <c r="AA6" s="26">
        <f>SUM(Q6:Y6)</f>
        <v>274</v>
      </c>
    </row>
    <row r="7" spans="2:31" ht="25.8" x14ac:dyDescent="0.5">
      <c r="B7" s="30">
        <v>2</v>
      </c>
      <c r="C7" s="31" t="s">
        <v>222</v>
      </c>
      <c r="D7" s="31" t="s">
        <v>223</v>
      </c>
      <c r="E7" s="29" t="s">
        <v>49</v>
      </c>
      <c r="F7" s="29" t="s">
        <v>49</v>
      </c>
      <c r="G7" s="29" t="s">
        <v>49</v>
      </c>
      <c r="H7" s="29" t="s">
        <v>49</v>
      </c>
      <c r="I7" s="29" t="s">
        <v>49</v>
      </c>
      <c r="J7" s="29" t="s">
        <v>221</v>
      </c>
      <c r="K7" s="29" t="s">
        <v>49</v>
      </c>
      <c r="L7" s="29" t="s">
        <v>49</v>
      </c>
      <c r="M7" s="29" t="s">
        <v>49</v>
      </c>
      <c r="N7" s="145"/>
    </row>
    <row r="8" spans="2:31" ht="26.4" thickBot="1" x14ac:dyDescent="0.55000000000000004">
      <c r="B8" s="27">
        <v>3</v>
      </c>
      <c r="C8" s="28" t="s">
        <v>224</v>
      </c>
      <c r="D8" s="28" t="s">
        <v>225</v>
      </c>
      <c r="E8" s="29" t="s">
        <v>49</v>
      </c>
      <c r="F8" s="29" t="s">
        <v>49</v>
      </c>
      <c r="G8" s="29" t="s">
        <v>49</v>
      </c>
      <c r="H8" s="29" t="s">
        <v>49</v>
      </c>
      <c r="I8" s="29" t="s">
        <v>49</v>
      </c>
      <c r="J8" s="29" t="s">
        <v>49</v>
      </c>
      <c r="K8" s="29" t="s">
        <v>49</v>
      </c>
      <c r="L8" s="29" t="s">
        <v>49</v>
      </c>
      <c r="M8" s="29" t="s">
        <v>221</v>
      </c>
      <c r="N8" s="145"/>
      <c r="AD8" s="1" t="s">
        <v>577</v>
      </c>
      <c r="AE8" s="1" t="s">
        <v>205</v>
      </c>
    </row>
    <row r="9" spans="2:31" ht="26.4" thickBot="1" x14ac:dyDescent="0.55000000000000004">
      <c r="B9" s="30">
        <v>4</v>
      </c>
      <c r="C9" s="31" t="s">
        <v>226</v>
      </c>
      <c r="D9" s="31" t="s">
        <v>227</v>
      </c>
      <c r="E9" s="29" t="s">
        <v>221</v>
      </c>
      <c r="F9" s="29" t="s">
        <v>49</v>
      </c>
      <c r="G9" s="29" t="s">
        <v>49</v>
      </c>
      <c r="H9" s="29" t="s">
        <v>49</v>
      </c>
      <c r="I9" s="29" t="s">
        <v>49</v>
      </c>
      <c r="J9" s="29" t="s">
        <v>49</v>
      </c>
      <c r="K9" s="29" t="s">
        <v>49</v>
      </c>
      <c r="L9" s="29" t="s">
        <v>49</v>
      </c>
      <c r="M9" s="29" t="s">
        <v>221</v>
      </c>
      <c r="N9" s="145"/>
      <c r="P9" s="1" t="s">
        <v>580</v>
      </c>
      <c r="Q9" s="146">
        <v>16</v>
      </c>
      <c r="R9" s="146">
        <v>8</v>
      </c>
      <c r="S9" s="146">
        <v>32</v>
      </c>
      <c r="T9" s="146">
        <v>32</v>
      </c>
      <c r="U9" s="146">
        <v>8</v>
      </c>
      <c r="V9" s="146">
        <v>16</v>
      </c>
      <c r="W9" s="146">
        <v>16</v>
      </c>
      <c r="X9" s="146">
        <v>4</v>
      </c>
      <c r="Y9" s="146">
        <v>8</v>
      </c>
      <c r="AD9" s="1">
        <v>32</v>
      </c>
      <c r="AE9" s="1">
        <f>SUM(AD9:$AD$14)</f>
        <v>63</v>
      </c>
    </row>
    <row r="10" spans="2:31" ht="26.4" thickBot="1" x14ac:dyDescent="0.55000000000000004">
      <c r="B10" s="27">
        <v>5</v>
      </c>
      <c r="C10" s="28" t="s">
        <v>228</v>
      </c>
      <c r="D10" s="28" t="s">
        <v>229</v>
      </c>
      <c r="E10" s="29" t="s">
        <v>49</v>
      </c>
      <c r="F10" s="29" t="s">
        <v>49</v>
      </c>
      <c r="G10" s="29" t="s">
        <v>221</v>
      </c>
      <c r="H10" s="29" t="s">
        <v>49</v>
      </c>
      <c r="I10" s="29" t="s">
        <v>49</v>
      </c>
      <c r="J10" s="29" t="s">
        <v>221</v>
      </c>
      <c r="K10" s="29" t="s">
        <v>49</v>
      </c>
      <c r="L10" s="29" t="s">
        <v>49</v>
      </c>
      <c r="M10" s="29" t="s">
        <v>49</v>
      </c>
      <c r="N10" s="145"/>
      <c r="P10" s="1" t="s">
        <v>581</v>
      </c>
      <c r="Q10" s="148">
        <v>-2</v>
      </c>
      <c r="R10" s="148">
        <v>3</v>
      </c>
      <c r="S10" s="148">
        <v>0</v>
      </c>
      <c r="T10" s="148">
        <v>-15</v>
      </c>
      <c r="U10" s="148">
        <v>3</v>
      </c>
      <c r="V10" s="148">
        <v>14</v>
      </c>
      <c r="W10" s="148">
        <v>0</v>
      </c>
      <c r="X10" s="148">
        <v>0</v>
      </c>
      <c r="Y10" s="148">
        <v>0</v>
      </c>
      <c r="AD10" s="1">
        <v>16</v>
      </c>
      <c r="AE10" s="1">
        <f>SUM(AD10:$AD$14)</f>
        <v>31</v>
      </c>
    </row>
    <row r="11" spans="2:31" ht="26.4" thickBot="1" x14ac:dyDescent="0.55000000000000004">
      <c r="B11" s="30">
        <v>6</v>
      </c>
      <c r="C11" s="31" t="s">
        <v>230</v>
      </c>
      <c r="D11" s="31" t="s">
        <v>231</v>
      </c>
      <c r="E11" s="29" t="s">
        <v>49</v>
      </c>
      <c r="F11" s="29" t="s">
        <v>49</v>
      </c>
      <c r="G11" s="29" t="s">
        <v>221</v>
      </c>
      <c r="H11" s="29" t="s">
        <v>49</v>
      </c>
      <c r="I11" s="29" t="s">
        <v>49</v>
      </c>
      <c r="J11" s="29" t="s">
        <v>49</v>
      </c>
      <c r="K11" s="29" t="s">
        <v>49</v>
      </c>
      <c r="L11" s="29" t="s">
        <v>49</v>
      </c>
      <c r="M11" s="29" t="s">
        <v>49</v>
      </c>
      <c r="N11" s="145"/>
      <c r="P11" s="147" t="s">
        <v>582</v>
      </c>
      <c r="Q11" s="149">
        <f>VLOOKUP(Q9,$AD$9:$AE$14,2,FALSE)+Q10</f>
        <v>29</v>
      </c>
      <c r="R11" s="149">
        <f t="shared" ref="R11:Y11" si="2">VLOOKUP(R9,$AD$9:$AE$14,2,FALSE)+R10</f>
        <v>18</v>
      </c>
      <c r="S11" s="149">
        <f t="shared" si="2"/>
        <v>63</v>
      </c>
      <c r="T11" s="149">
        <f t="shared" si="2"/>
        <v>48</v>
      </c>
      <c r="U11" s="149">
        <f t="shared" si="2"/>
        <v>18</v>
      </c>
      <c r="V11" s="149">
        <f t="shared" si="2"/>
        <v>45</v>
      </c>
      <c r="W11" s="149">
        <f t="shared" si="2"/>
        <v>31</v>
      </c>
      <c r="X11" s="149">
        <f t="shared" si="2"/>
        <v>7</v>
      </c>
      <c r="Y11" s="149">
        <f t="shared" si="2"/>
        <v>15</v>
      </c>
      <c r="AD11" s="1">
        <v>8</v>
      </c>
      <c r="AE11" s="1">
        <f>SUM(AD11:$AD$14)</f>
        <v>15</v>
      </c>
    </row>
    <row r="12" spans="2:31" ht="25.8" x14ac:dyDescent="0.5">
      <c r="B12" s="27">
        <v>7</v>
      </c>
      <c r="C12" s="28" t="s">
        <v>232</v>
      </c>
      <c r="D12" s="28" t="s">
        <v>233</v>
      </c>
      <c r="E12" s="29" t="s">
        <v>49</v>
      </c>
      <c r="F12" s="29" t="s">
        <v>221</v>
      </c>
      <c r="G12" s="29" t="s">
        <v>49</v>
      </c>
      <c r="H12" s="29" t="s">
        <v>49</v>
      </c>
      <c r="I12" s="29" t="s">
        <v>49</v>
      </c>
      <c r="J12" s="29" t="s">
        <v>49</v>
      </c>
      <c r="K12" s="29" t="s">
        <v>49</v>
      </c>
      <c r="L12" s="29" t="s">
        <v>49</v>
      </c>
      <c r="M12" s="29" t="s">
        <v>49</v>
      </c>
      <c r="N12" s="145"/>
      <c r="AD12" s="1">
        <v>4</v>
      </c>
      <c r="AE12" s="1">
        <f>SUM(AD12:$AD$14)</f>
        <v>7</v>
      </c>
    </row>
    <row r="13" spans="2:31" ht="25.8" x14ac:dyDescent="0.5">
      <c r="B13" s="30">
        <v>8</v>
      </c>
      <c r="C13" s="31" t="s">
        <v>234</v>
      </c>
      <c r="D13" s="31" t="s">
        <v>235</v>
      </c>
      <c r="E13" s="29" t="s">
        <v>49</v>
      </c>
      <c r="F13" s="29" t="s">
        <v>49</v>
      </c>
      <c r="G13" s="29" t="s">
        <v>49</v>
      </c>
      <c r="H13" s="29" t="s">
        <v>49</v>
      </c>
      <c r="I13" s="29" t="s">
        <v>49</v>
      </c>
      <c r="J13" s="29" t="s">
        <v>221</v>
      </c>
      <c r="K13" s="29" t="s">
        <v>221</v>
      </c>
      <c r="L13" s="29" t="s">
        <v>49</v>
      </c>
      <c r="M13" s="29" t="s">
        <v>49</v>
      </c>
      <c r="N13" s="145"/>
      <c r="P13">
        <f>82/142</f>
        <v>0.57746478873239437</v>
      </c>
      <c r="AD13" s="1">
        <v>2</v>
      </c>
      <c r="AE13" s="1">
        <f>SUM(AD13:$AD$14)</f>
        <v>3</v>
      </c>
    </row>
    <row r="14" spans="2:31" ht="25.8" x14ac:dyDescent="0.5">
      <c r="B14" s="27">
        <v>9</v>
      </c>
      <c r="C14" s="28" t="s">
        <v>236</v>
      </c>
      <c r="D14" s="28" t="s">
        <v>237</v>
      </c>
      <c r="E14" s="29" t="s">
        <v>49</v>
      </c>
      <c r="F14" s="29" t="s">
        <v>49</v>
      </c>
      <c r="G14" s="29" t="s">
        <v>221</v>
      </c>
      <c r="H14" s="29" t="s">
        <v>221</v>
      </c>
      <c r="I14" s="29" t="s">
        <v>49</v>
      </c>
      <c r="J14" s="29" t="s">
        <v>221</v>
      </c>
      <c r="K14" s="29" t="s">
        <v>49</v>
      </c>
      <c r="L14" s="29" t="s">
        <v>49</v>
      </c>
      <c r="M14" s="29" t="s">
        <v>49</v>
      </c>
      <c r="N14" s="145"/>
      <c r="AD14" s="1">
        <v>1</v>
      </c>
      <c r="AE14" s="1">
        <f>SUM(AD14:$AD$14)</f>
        <v>1</v>
      </c>
    </row>
    <row r="15" spans="2:31" ht="25.8" x14ac:dyDescent="0.5">
      <c r="B15" s="30">
        <v>10</v>
      </c>
      <c r="C15" s="31" t="s">
        <v>238</v>
      </c>
      <c r="D15" s="31" t="s">
        <v>239</v>
      </c>
      <c r="E15" s="29" t="s">
        <v>49</v>
      </c>
      <c r="F15" s="29" t="s">
        <v>49</v>
      </c>
      <c r="G15" s="29" t="s">
        <v>49</v>
      </c>
      <c r="H15" s="29" t="s">
        <v>49</v>
      </c>
      <c r="I15" s="29" t="s">
        <v>49</v>
      </c>
      <c r="J15" s="29" t="s">
        <v>221</v>
      </c>
      <c r="K15" s="29" t="s">
        <v>49</v>
      </c>
      <c r="L15" s="29" t="s">
        <v>49</v>
      </c>
      <c r="M15" s="29" t="s">
        <v>49</v>
      </c>
      <c r="N15" s="145"/>
    </row>
    <row r="16" spans="2:31" ht="25.8" x14ac:dyDescent="0.5">
      <c r="B16" s="27">
        <v>11</v>
      </c>
      <c r="C16" s="28" t="s">
        <v>240</v>
      </c>
      <c r="D16" s="28" t="s">
        <v>241</v>
      </c>
      <c r="E16" s="29" t="s">
        <v>221</v>
      </c>
      <c r="F16" s="29" t="s">
        <v>49</v>
      </c>
      <c r="G16" s="29" t="s">
        <v>49</v>
      </c>
      <c r="H16" s="29" t="s">
        <v>221</v>
      </c>
      <c r="I16" s="29" t="s">
        <v>49</v>
      </c>
      <c r="J16" s="29" t="s">
        <v>49</v>
      </c>
      <c r="K16" s="29" t="s">
        <v>49</v>
      </c>
      <c r="L16" s="29" t="s">
        <v>49</v>
      </c>
      <c r="M16" s="29" t="s">
        <v>49</v>
      </c>
      <c r="N16" s="145"/>
    </row>
    <row r="17" spans="2:14" ht="25.8" x14ac:dyDescent="0.5">
      <c r="B17" s="30">
        <v>12</v>
      </c>
      <c r="C17" s="31" t="s">
        <v>242</v>
      </c>
      <c r="D17" s="31" t="s">
        <v>243</v>
      </c>
      <c r="E17" s="29" t="s">
        <v>49</v>
      </c>
      <c r="F17" s="29" t="s">
        <v>49</v>
      </c>
      <c r="G17" s="29" t="s">
        <v>221</v>
      </c>
      <c r="H17" s="29" t="s">
        <v>221</v>
      </c>
      <c r="I17" s="29" t="s">
        <v>49</v>
      </c>
      <c r="J17" s="29" t="s">
        <v>49</v>
      </c>
      <c r="K17" s="29" t="s">
        <v>49</v>
      </c>
      <c r="L17" s="29" t="s">
        <v>49</v>
      </c>
      <c r="M17" s="29" t="s">
        <v>49</v>
      </c>
      <c r="N17" s="145"/>
    </row>
    <row r="18" spans="2:14" ht="25.8" x14ac:dyDescent="0.5">
      <c r="B18" s="27">
        <v>13</v>
      </c>
      <c r="C18" s="28" t="s">
        <v>244</v>
      </c>
      <c r="D18" s="28" t="s">
        <v>245</v>
      </c>
      <c r="E18" s="29" t="s">
        <v>49</v>
      </c>
      <c r="F18" s="29" t="s">
        <v>49</v>
      </c>
      <c r="G18" s="29" t="s">
        <v>49</v>
      </c>
      <c r="H18" s="29" t="s">
        <v>49</v>
      </c>
      <c r="I18" s="29" t="s">
        <v>49</v>
      </c>
      <c r="J18" s="29" t="s">
        <v>49</v>
      </c>
      <c r="K18" s="29" t="s">
        <v>221</v>
      </c>
      <c r="L18" s="29" t="s">
        <v>49</v>
      </c>
      <c r="M18" s="29" t="s">
        <v>49</v>
      </c>
      <c r="N18" s="145"/>
    </row>
    <row r="19" spans="2:14" ht="25.8" x14ac:dyDescent="0.5">
      <c r="B19" s="30">
        <v>14</v>
      </c>
      <c r="C19" s="31" t="s">
        <v>246</v>
      </c>
      <c r="D19" s="31" t="s">
        <v>247</v>
      </c>
      <c r="E19" s="29" t="s">
        <v>49</v>
      </c>
      <c r="F19" s="29" t="s">
        <v>49</v>
      </c>
      <c r="G19" s="29" t="s">
        <v>49</v>
      </c>
      <c r="H19" s="29" t="s">
        <v>221</v>
      </c>
      <c r="I19" s="29" t="s">
        <v>49</v>
      </c>
      <c r="J19" s="29" t="s">
        <v>49</v>
      </c>
      <c r="K19" s="29" t="s">
        <v>221</v>
      </c>
      <c r="L19" s="29" t="s">
        <v>49</v>
      </c>
      <c r="M19" s="29" t="s">
        <v>49</v>
      </c>
      <c r="N19" s="145"/>
    </row>
    <row r="20" spans="2:14" ht="25.8" x14ac:dyDescent="0.5">
      <c r="B20" s="27">
        <v>15</v>
      </c>
      <c r="C20" s="28" t="s">
        <v>248</v>
      </c>
      <c r="D20" s="28" t="s">
        <v>249</v>
      </c>
      <c r="E20" s="29" t="s">
        <v>49</v>
      </c>
      <c r="F20" s="29" t="s">
        <v>49</v>
      </c>
      <c r="G20" s="29" t="s">
        <v>221</v>
      </c>
      <c r="H20" s="29" t="s">
        <v>221</v>
      </c>
      <c r="I20" s="29" t="s">
        <v>49</v>
      </c>
      <c r="J20" s="29" t="s">
        <v>49</v>
      </c>
      <c r="K20" s="29" t="s">
        <v>221</v>
      </c>
      <c r="L20" s="29" t="s">
        <v>49</v>
      </c>
      <c r="M20" s="29" t="s">
        <v>49</v>
      </c>
      <c r="N20" s="145"/>
    </row>
    <row r="21" spans="2:14" ht="25.8" x14ac:dyDescent="0.5">
      <c r="B21" s="30">
        <v>16</v>
      </c>
      <c r="C21" s="31" t="s">
        <v>250</v>
      </c>
      <c r="D21" s="31" t="s">
        <v>251</v>
      </c>
      <c r="E21" s="29" t="s">
        <v>221</v>
      </c>
      <c r="F21" s="29" t="s">
        <v>49</v>
      </c>
      <c r="G21" s="29" t="s">
        <v>221</v>
      </c>
      <c r="H21" s="29" t="s">
        <v>49</v>
      </c>
      <c r="I21" s="29" t="s">
        <v>49</v>
      </c>
      <c r="J21" s="29" t="s">
        <v>49</v>
      </c>
      <c r="K21" s="29" t="s">
        <v>49</v>
      </c>
      <c r="L21" s="29" t="s">
        <v>49</v>
      </c>
      <c r="M21" s="29" t="s">
        <v>221</v>
      </c>
      <c r="N21" s="145"/>
    </row>
    <row r="22" spans="2:14" ht="25.8" x14ac:dyDescent="0.5">
      <c r="B22" s="27">
        <v>17</v>
      </c>
      <c r="C22" s="28" t="s">
        <v>252</v>
      </c>
      <c r="D22" s="28" t="s">
        <v>253</v>
      </c>
      <c r="E22" s="29" t="s">
        <v>49</v>
      </c>
      <c r="F22" s="29" t="s">
        <v>221</v>
      </c>
      <c r="G22" s="29" t="s">
        <v>221</v>
      </c>
      <c r="H22" s="29" t="s">
        <v>221</v>
      </c>
      <c r="I22" s="29" t="s">
        <v>221</v>
      </c>
      <c r="J22" s="29" t="s">
        <v>221</v>
      </c>
      <c r="K22" s="29" t="s">
        <v>221</v>
      </c>
      <c r="L22" s="29" t="s">
        <v>221</v>
      </c>
      <c r="M22" s="29" t="s">
        <v>49</v>
      </c>
      <c r="N22" s="145"/>
    </row>
    <row r="23" spans="2:14" ht="25.8" x14ac:dyDescent="0.5">
      <c r="B23" s="30">
        <v>18</v>
      </c>
      <c r="C23" s="31" t="s">
        <v>254</v>
      </c>
      <c r="D23" s="31" t="s">
        <v>255</v>
      </c>
      <c r="E23" s="29" t="s">
        <v>49</v>
      </c>
      <c r="F23" s="29" t="s">
        <v>49</v>
      </c>
      <c r="G23" s="29" t="s">
        <v>49</v>
      </c>
      <c r="H23" s="29" t="s">
        <v>49</v>
      </c>
      <c r="I23" s="29" t="s">
        <v>49</v>
      </c>
      <c r="J23" s="29" t="s">
        <v>221</v>
      </c>
      <c r="K23" s="29" t="s">
        <v>49</v>
      </c>
      <c r="L23" s="29" t="s">
        <v>49</v>
      </c>
      <c r="M23" s="29" t="s">
        <v>49</v>
      </c>
      <c r="N23" s="145"/>
    </row>
    <row r="24" spans="2:14" ht="25.8" x14ac:dyDescent="0.5">
      <c r="B24" s="27">
        <v>19</v>
      </c>
      <c r="C24" s="28" t="s">
        <v>256</v>
      </c>
      <c r="D24" s="28" t="s">
        <v>257</v>
      </c>
      <c r="E24" s="29" t="s">
        <v>49</v>
      </c>
      <c r="F24" s="29" t="s">
        <v>49</v>
      </c>
      <c r="G24" s="29" t="s">
        <v>49</v>
      </c>
      <c r="H24" s="29" t="s">
        <v>49</v>
      </c>
      <c r="I24" s="29" t="s">
        <v>49</v>
      </c>
      <c r="J24" s="29" t="s">
        <v>221</v>
      </c>
      <c r="K24" s="29" t="s">
        <v>49</v>
      </c>
      <c r="L24" s="29" t="s">
        <v>49</v>
      </c>
      <c r="M24" s="29" t="s">
        <v>49</v>
      </c>
      <c r="N24" s="145"/>
    </row>
    <row r="25" spans="2:14" ht="25.8" x14ac:dyDescent="0.5">
      <c r="B25" s="30">
        <v>20</v>
      </c>
      <c r="C25" s="31" t="s">
        <v>258</v>
      </c>
      <c r="D25" s="31" t="s">
        <v>259</v>
      </c>
      <c r="E25" s="29" t="s">
        <v>49</v>
      </c>
      <c r="F25" s="29" t="s">
        <v>49</v>
      </c>
      <c r="G25" s="29" t="s">
        <v>49</v>
      </c>
      <c r="H25" s="29" t="s">
        <v>49</v>
      </c>
      <c r="I25" s="29" t="s">
        <v>49</v>
      </c>
      <c r="J25" s="29" t="s">
        <v>221</v>
      </c>
      <c r="K25" s="29" t="s">
        <v>49</v>
      </c>
      <c r="L25" s="29" t="s">
        <v>49</v>
      </c>
      <c r="M25" s="29" t="s">
        <v>49</v>
      </c>
      <c r="N25" s="145"/>
    </row>
    <row r="26" spans="2:14" ht="25.8" x14ac:dyDescent="0.5">
      <c r="B26" s="27">
        <v>21</v>
      </c>
      <c r="C26" s="28" t="s">
        <v>260</v>
      </c>
      <c r="D26" s="28" t="s">
        <v>261</v>
      </c>
      <c r="E26" s="29" t="s">
        <v>49</v>
      </c>
      <c r="F26" s="29" t="s">
        <v>49</v>
      </c>
      <c r="G26" s="29" t="s">
        <v>49</v>
      </c>
      <c r="H26" s="29" t="s">
        <v>49</v>
      </c>
      <c r="I26" s="29" t="s">
        <v>221</v>
      </c>
      <c r="J26" s="29" t="s">
        <v>49</v>
      </c>
      <c r="K26" s="29" t="s">
        <v>49</v>
      </c>
      <c r="L26" s="29" t="s">
        <v>49</v>
      </c>
      <c r="M26" s="29" t="s">
        <v>49</v>
      </c>
      <c r="N26" s="145"/>
    </row>
    <row r="27" spans="2:14" ht="25.8" x14ac:dyDescent="0.5">
      <c r="B27" s="30">
        <v>22</v>
      </c>
      <c r="C27" s="31" t="s">
        <v>262</v>
      </c>
      <c r="D27" s="31" t="s">
        <v>263</v>
      </c>
      <c r="E27" s="29" t="s">
        <v>49</v>
      </c>
      <c r="F27" s="29" t="s">
        <v>49</v>
      </c>
      <c r="G27" s="29" t="s">
        <v>221</v>
      </c>
      <c r="H27" s="29" t="s">
        <v>221</v>
      </c>
      <c r="I27" s="29" t="s">
        <v>49</v>
      </c>
      <c r="J27" s="29" t="s">
        <v>221</v>
      </c>
      <c r="K27" s="29" t="s">
        <v>221</v>
      </c>
      <c r="L27" s="29" t="s">
        <v>49</v>
      </c>
      <c r="M27" s="29" t="s">
        <v>49</v>
      </c>
      <c r="N27" s="145"/>
    </row>
    <row r="28" spans="2:14" ht="25.8" x14ac:dyDescent="0.5">
      <c r="B28" s="27">
        <v>23</v>
      </c>
      <c r="C28" s="28" t="s">
        <v>264</v>
      </c>
      <c r="D28" s="28" t="s">
        <v>265</v>
      </c>
      <c r="E28" s="29" t="s">
        <v>49</v>
      </c>
      <c r="F28" s="29" t="s">
        <v>49</v>
      </c>
      <c r="G28" s="29" t="s">
        <v>49</v>
      </c>
      <c r="H28" s="29" t="s">
        <v>49</v>
      </c>
      <c r="I28" s="29" t="s">
        <v>49</v>
      </c>
      <c r="J28" s="29" t="s">
        <v>221</v>
      </c>
      <c r="K28" s="29" t="s">
        <v>49</v>
      </c>
      <c r="L28" s="29" t="s">
        <v>49</v>
      </c>
      <c r="M28" s="29" t="s">
        <v>49</v>
      </c>
      <c r="N28" s="145"/>
    </row>
    <row r="29" spans="2:14" ht="25.8" x14ac:dyDescent="0.5">
      <c r="B29" s="30">
        <v>24</v>
      </c>
      <c r="C29" s="31" t="s">
        <v>266</v>
      </c>
      <c r="D29" s="31" t="s">
        <v>267</v>
      </c>
      <c r="E29" s="29" t="s">
        <v>49</v>
      </c>
      <c r="F29" s="29" t="s">
        <v>49</v>
      </c>
      <c r="G29" s="29" t="s">
        <v>221</v>
      </c>
      <c r="H29" s="29" t="s">
        <v>221</v>
      </c>
      <c r="I29" s="29" t="s">
        <v>49</v>
      </c>
      <c r="J29" s="29" t="s">
        <v>49</v>
      </c>
      <c r="K29" s="29" t="s">
        <v>49</v>
      </c>
      <c r="L29" s="29" t="s">
        <v>49</v>
      </c>
      <c r="M29" s="29" t="s">
        <v>49</v>
      </c>
      <c r="N29" s="145"/>
    </row>
    <row r="30" spans="2:14" ht="25.8" x14ac:dyDescent="0.5">
      <c r="B30" s="27">
        <v>25</v>
      </c>
      <c r="C30" s="28" t="s">
        <v>268</v>
      </c>
      <c r="D30" s="28" t="s">
        <v>269</v>
      </c>
      <c r="E30" s="29" t="s">
        <v>49</v>
      </c>
      <c r="F30" s="29" t="s">
        <v>221</v>
      </c>
      <c r="G30" s="29" t="s">
        <v>49</v>
      </c>
      <c r="H30" s="29" t="s">
        <v>49</v>
      </c>
      <c r="I30" s="29" t="s">
        <v>49</v>
      </c>
      <c r="J30" s="29" t="s">
        <v>49</v>
      </c>
      <c r="K30" s="29" t="s">
        <v>221</v>
      </c>
      <c r="L30" s="29" t="s">
        <v>49</v>
      </c>
      <c r="M30" s="29" t="s">
        <v>49</v>
      </c>
      <c r="N30" s="145"/>
    </row>
    <row r="31" spans="2:14" ht="25.8" x14ac:dyDescent="0.5">
      <c r="B31" s="30">
        <v>26</v>
      </c>
      <c r="C31" s="31" t="s">
        <v>270</v>
      </c>
      <c r="D31" s="31" t="s">
        <v>271</v>
      </c>
      <c r="E31" s="29" t="s">
        <v>49</v>
      </c>
      <c r="F31" s="29" t="s">
        <v>221</v>
      </c>
      <c r="G31" s="29" t="s">
        <v>221</v>
      </c>
      <c r="H31" s="29" t="s">
        <v>221</v>
      </c>
      <c r="I31" s="29" t="s">
        <v>221</v>
      </c>
      <c r="J31" s="29" t="s">
        <v>221</v>
      </c>
      <c r="K31" s="29" t="s">
        <v>221</v>
      </c>
      <c r="L31" s="29" t="s">
        <v>221</v>
      </c>
      <c r="M31" s="29" t="s">
        <v>221</v>
      </c>
      <c r="N31" s="145"/>
    </row>
    <row r="32" spans="2:14" ht="25.8" x14ac:dyDescent="0.5">
      <c r="B32" s="27">
        <v>27</v>
      </c>
      <c r="C32" s="28" t="s">
        <v>272</v>
      </c>
      <c r="D32" s="28" t="s">
        <v>273</v>
      </c>
      <c r="E32" s="29" t="s">
        <v>49</v>
      </c>
      <c r="F32" s="29" t="s">
        <v>49</v>
      </c>
      <c r="G32" s="29" t="s">
        <v>49</v>
      </c>
      <c r="H32" s="29" t="s">
        <v>49</v>
      </c>
      <c r="I32" s="29" t="s">
        <v>49</v>
      </c>
      <c r="J32" s="29" t="s">
        <v>221</v>
      </c>
      <c r="K32" s="29" t="s">
        <v>49</v>
      </c>
      <c r="L32" s="29" t="s">
        <v>49</v>
      </c>
      <c r="M32" s="29" t="s">
        <v>49</v>
      </c>
      <c r="N32" s="145"/>
    </row>
    <row r="33" spans="2:14" ht="25.8" x14ac:dyDescent="0.5">
      <c r="B33" s="30">
        <v>28</v>
      </c>
      <c r="C33" s="31" t="s">
        <v>274</v>
      </c>
      <c r="D33" s="31" t="s">
        <v>275</v>
      </c>
      <c r="E33" s="29" t="s">
        <v>49</v>
      </c>
      <c r="F33" s="29" t="s">
        <v>49</v>
      </c>
      <c r="G33" s="29" t="s">
        <v>49</v>
      </c>
      <c r="H33" s="29" t="s">
        <v>49</v>
      </c>
      <c r="I33" s="29" t="s">
        <v>221</v>
      </c>
      <c r="J33" s="29" t="s">
        <v>49</v>
      </c>
      <c r="K33" s="29" t="s">
        <v>49</v>
      </c>
      <c r="L33" s="29" t="s">
        <v>49</v>
      </c>
      <c r="M33" s="29" t="s">
        <v>49</v>
      </c>
      <c r="N33" s="145"/>
    </row>
    <row r="34" spans="2:14" ht="25.8" x14ac:dyDescent="0.5">
      <c r="B34" s="27">
        <v>29</v>
      </c>
      <c r="C34" s="28" t="s">
        <v>276</v>
      </c>
      <c r="D34" s="28" t="s">
        <v>277</v>
      </c>
      <c r="E34" s="29" t="s">
        <v>49</v>
      </c>
      <c r="F34" s="29" t="s">
        <v>49</v>
      </c>
      <c r="G34" s="29" t="s">
        <v>49</v>
      </c>
      <c r="H34" s="29" t="s">
        <v>49</v>
      </c>
      <c r="I34" s="29" t="s">
        <v>221</v>
      </c>
      <c r="J34" s="29" t="s">
        <v>49</v>
      </c>
      <c r="K34" s="29" t="s">
        <v>49</v>
      </c>
      <c r="L34" s="29" t="s">
        <v>49</v>
      </c>
      <c r="M34" s="29" t="s">
        <v>49</v>
      </c>
      <c r="N34" s="145"/>
    </row>
    <row r="35" spans="2:14" ht="25.8" x14ac:dyDescent="0.5">
      <c r="B35" s="30">
        <v>30</v>
      </c>
      <c r="C35" s="31" t="s">
        <v>278</v>
      </c>
      <c r="D35" s="31" t="s">
        <v>279</v>
      </c>
      <c r="E35" s="29" t="s">
        <v>49</v>
      </c>
      <c r="F35" s="29" t="s">
        <v>49</v>
      </c>
      <c r="G35" s="29" t="s">
        <v>221</v>
      </c>
      <c r="H35" s="29" t="s">
        <v>221</v>
      </c>
      <c r="I35" s="29" t="s">
        <v>49</v>
      </c>
      <c r="J35" s="29" t="s">
        <v>221</v>
      </c>
      <c r="K35" s="29" t="s">
        <v>221</v>
      </c>
      <c r="L35" s="29" t="s">
        <v>49</v>
      </c>
      <c r="M35" s="29" t="s">
        <v>49</v>
      </c>
      <c r="N35" s="145"/>
    </row>
    <row r="36" spans="2:14" ht="25.8" x14ac:dyDescent="0.5">
      <c r="B36" s="27">
        <v>31</v>
      </c>
      <c r="C36" s="28" t="s">
        <v>280</v>
      </c>
      <c r="D36" s="28" t="s">
        <v>281</v>
      </c>
      <c r="E36" s="29" t="s">
        <v>49</v>
      </c>
      <c r="F36" s="29" t="s">
        <v>49</v>
      </c>
      <c r="G36" s="29" t="s">
        <v>49</v>
      </c>
      <c r="H36" s="29" t="s">
        <v>49</v>
      </c>
      <c r="I36" s="29" t="s">
        <v>49</v>
      </c>
      <c r="J36" s="29" t="s">
        <v>49</v>
      </c>
      <c r="K36" s="29" t="s">
        <v>49</v>
      </c>
      <c r="L36" s="29" t="s">
        <v>49</v>
      </c>
      <c r="M36" s="29" t="s">
        <v>221</v>
      </c>
      <c r="N36" s="145"/>
    </row>
    <row r="37" spans="2:14" ht="25.8" x14ac:dyDescent="0.5">
      <c r="B37" s="30">
        <v>32</v>
      </c>
      <c r="C37" s="31" t="s">
        <v>282</v>
      </c>
      <c r="D37" s="31" t="s">
        <v>283</v>
      </c>
      <c r="E37" s="29" t="s">
        <v>49</v>
      </c>
      <c r="F37" s="29" t="s">
        <v>49</v>
      </c>
      <c r="G37" s="29" t="s">
        <v>221</v>
      </c>
      <c r="H37" s="29" t="s">
        <v>49</v>
      </c>
      <c r="I37" s="29" t="s">
        <v>49</v>
      </c>
      <c r="J37" s="29" t="s">
        <v>49</v>
      </c>
      <c r="K37" s="29" t="s">
        <v>49</v>
      </c>
      <c r="L37" s="29" t="s">
        <v>49</v>
      </c>
      <c r="M37" s="29" t="s">
        <v>49</v>
      </c>
      <c r="N37" s="145"/>
    </row>
    <row r="38" spans="2:14" ht="25.8" x14ac:dyDescent="0.5">
      <c r="B38" s="27">
        <v>33</v>
      </c>
      <c r="C38" s="28" t="s">
        <v>284</v>
      </c>
      <c r="D38" s="28" t="s">
        <v>285</v>
      </c>
      <c r="E38" s="29" t="s">
        <v>49</v>
      </c>
      <c r="F38" s="29" t="s">
        <v>49</v>
      </c>
      <c r="G38" s="29" t="s">
        <v>221</v>
      </c>
      <c r="H38" s="29" t="s">
        <v>221</v>
      </c>
      <c r="I38" s="29" t="s">
        <v>221</v>
      </c>
      <c r="J38" s="29" t="s">
        <v>221</v>
      </c>
      <c r="K38" s="29" t="s">
        <v>221</v>
      </c>
      <c r="L38" s="29" t="s">
        <v>49</v>
      </c>
      <c r="M38" s="29" t="s">
        <v>49</v>
      </c>
      <c r="N38" s="145"/>
    </row>
    <row r="39" spans="2:14" ht="25.8" x14ac:dyDescent="0.5">
      <c r="B39" s="30">
        <v>34</v>
      </c>
      <c r="C39" s="31" t="s">
        <v>286</v>
      </c>
      <c r="D39" s="31" t="s">
        <v>287</v>
      </c>
      <c r="E39" s="29" t="s">
        <v>49</v>
      </c>
      <c r="F39" s="29" t="s">
        <v>49</v>
      </c>
      <c r="G39" s="29" t="s">
        <v>221</v>
      </c>
      <c r="H39" s="29" t="s">
        <v>221</v>
      </c>
      <c r="I39" s="29" t="s">
        <v>49</v>
      </c>
      <c r="J39" s="29" t="s">
        <v>49</v>
      </c>
      <c r="K39" s="29" t="s">
        <v>49</v>
      </c>
      <c r="L39" s="29" t="s">
        <v>49</v>
      </c>
      <c r="M39" s="29" t="s">
        <v>49</v>
      </c>
      <c r="N39" s="145"/>
    </row>
    <row r="40" spans="2:14" ht="25.8" x14ac:dyDescent="0.5">
      <c r="B40" s="27">
        <v>35</v>
      </c>
      <c r="C40" s="28" t="s">
        <v>288</v>
      </c>
      <c r="D40" s="28" t="s">
        <v>289</v>
      </c>
      <c r="E40" s="29" t="s">
        <v>221</v>
      </c>
      <c r="F40" s="29" t="s">
        <v>49</v>
      </c>
      <c r="G40" s="29" t="s">
        <v>49</v>
      </c>
      <c r="H40" s="29" t="s">
        <v>49</v>
      </c>
      <c r="I40" s="29" t="s">
        <v>49</v>
      </c>
      <c r="J40" s="29" t="s">
        <v>221</v>
      </c>
      <c r="K40" s="29" t="s">
        <v>49</v>
      </c>
      <c r="L40" s="29" t="s">
        <v>49</v>
      </c>
      <c r="M40" s="29" t="s">
        <v>221</v>
      </c>
      <c r="N40" s="145"/>
    </row>
    <row r="41" spans="2:14" ht="25.8" x14ac:dyDescent="0.5">
      <c r="B41" s="30">
        <v>36</v>
      </c>
      <c r="C41" s="31" t="s">
        <v>290</v>
      </c>
      <c r="D41" s="31" t="s">
        <v>291</v>
      </c>
      <c r="E41" s="29" t="s">
        <v>49</v>
      </c>
      <c r="F41" s="29" t="s">
        <v>49</v>
      </c>
      <c r="G41" s="29" t="s">
        <v>49</v>
      </c>
      <c r="H41" s="29" t="s">
        <v>49</v>
      </c>
      <c r="I41" s="29" t="s">
        <v>49</v>
      </c>
      <c r="J41" s="29" t="s">
        <v>221</v>
      </c>
      <c r="K41" s="29" t="s">
        <v>49</v>
      </c>
      <c r="L41" s="29" t="s">
        <v>49</v>
      </c>
      <c r="M41" s="29" t="s">
        <v>49</v>
      </c>
      <c r="N41" s="145"/>
    </row>
    <row r="42" spans="2:14" ht="25.8" x14ac:dyDescent="0.5">
      <c r="B42" s="27">
        <v>37</v>
      </c>
      <c r="C42" s="28" t="s">
        <v>292</v>
      </c>
      <c r="D42" s="28" t="s">
        <v>293</v>
      </c>
      <c r="E42" s="29" t="s">
        <v>221</v>
      </c>
      <c r="F42" s="29" t="s">
        <v>49</v>
      </c>
      <c r="G42" s="29" t="s">
        <v>49</v>
      </c>
      <c r="H42" s="29" t="s">
        <v>49</v>
      </c>
      <c r="I42" s="29" t="s">
        <v>49</v>
      </c>
      <c r="J42" s="29" t="s">
        <v>49</v>
      </c>
      <c r="K42" s="29" t="s">
        <v>49</v>
      </c>
      <c r="L42" s="29" t="s">
        <v>49</v>
      </c>
      <c r="M42" s="29" t="s">
        <v>221</v>
      </c>
      <c r="N42" s="145"/>
    </row>
    <row r="43" spans="2:14" ht="25.8" x14ac:dyDescent="0.5">
      <c r="B43" s="30">
        <v>38</v>
      </c>
      <c r="C43" s="31" t="s">
        <v>294</v>
      </c>
      <c r="D43" s="31" t="s">
        <v>295</v>
      </c>
      <c r="E43" s="29" t="s">
        <v>221</v>
      </c>
      <c r="F43" s="29" t="s">
        <v>49</v>
      </c>
      <c r="G43" s="29" t="s">
        <v>221</v>
      </c>
      <c r="H43" s="29" t="s">
        <v>49</v>
      </c>
      <c r="I43" s="29" t="s">
        <v>49</v>
      </c>
      <c r="J43" s="29" t="s">
        <v>49</v>
      </c>
      <c r="K43" s="29" t="s">
        <v>49</v>
      </c>
      <c r="L43" s="29" t="s">
        <v>49</v>
      </c>
      <c r="M43" s="29" t="s">
        <v>49</v>
      </c>
      <c r="N43" s="145"/>
    </row>
    <row r="44" spans="2:14" ht="25.8" x14ac:dyDescent="0.5">
      <c r="B44" s="27">
        <v>39</v>
      </c>
      <c r="C44" s="28" t="s">
        <v>296</v>
      </c>
      <c r="D44" s="28" t="s">
        <v>297</v>
      </c>
      <c r="E44" s="29" t="s">
        <v>49</v>
      </c>
      <c r="F44" s="29" t="s">
        <v>49</v>
      </c>
      <c r="G44" s="29" t="s">
        <v>221</v>
      </c>
      <c r="H44" s="29" t="s">
        <v>49</v>
      </c>
      <c r="I44" s="29" t="s">
        <v>49</v>
      </c>
      <c r="J44" s="29" t="s">
        <v>49</v>
      </c>
      <c r="K44" s="29" t="s">
        <v>221</v>
      </c>
      <c r="L44" s="29" t="s">
        <v>49</v>
      </c>
      <c r="M44" s="29" t="s">
        <v>49</v>
      </c>
      <c r="N44" s="145"/>
    </row>
    <row r="45" spans="2:14" ht="25.8" x14ac:dyDescent="0.5">
      <c r="B45" s="30">
        <v>40</v>
      </c>
      <c r="C45" s="31" t="s">
        <v>298</v>
      </c>
      <c r="D45" s="31" t="s">
        <v>299</v>
      </c>
      <c r="E45" s="29" t="s">
        <v>49</v>
      </c>
      <c r="F45" s="29" t="s">
        <v>49</v>
      </c>
      <c r="G45" s="29" t="s">
        <v>221</v>
      </c>
      <c r="H45" s="29" t="s">
        <v>49</v>
      </c>
      <c r="I45" s="29" t="s">
        <v>49</v>
      </c>
      <c r="J45" s="29" t="s">
        <v>221</v>
      </c>
      <c r="K45" s="29" t="s">
        <v>49</v>
      </c>
      <c r="L45" s="29" t="s">
        <v>49</v>
      </c>
      <c r="M45" s="29" t="s">
        <v>49</v>
      </c>
      <c r="N45" s="145"/>
    </row>
    <row r="46" spans="2:14" ht="25.8" x14ac:dyDescent="0.5">
      <c r="B46" s="27">
        <v>41</v>
      </c>
      <c r="C46" s="28" t="s">
        <v>300</v>
      </c>
      <c r="D46" s="28" t="s">
        <v>301</v>
      </c>
      <c r="E46" s="29" t="s">
        <v>49</v>
      </c>
      <c r="F46" s="29" t="s">
        <v>49</v>
      </c>
      <c r="G46" s="29" t="s">
        <v>49</v>
      </c>
      <c r="H46" s="29" t="s">
        <v>49</v>
      </c>
      <c r="I46" s="29" t="s">
        <v>49</v>
      </c>
      <c r="J46" s="29" t="s">
        <v>221</v>
      </c>
      <c r="K46" s="29" t="s">
        <v>49</v>
      </c>
      <c r="L46" s="29" t="s">
        <v>49</v>
      </c>
      <c r="M46" s="29" t="s">
        <v>49</v>
      </c>
      <c r="N46" s="145"/>
    </row>
    <row r="47" spans="2:14" ht="25.8" x14ac:dyDescent="0.5">
      <c r="B47" s="30">
        <v>42</v>
      </c>
      <c r="C47" s="31" t="s">
        <v>302</v>
      </c>
      <c r="D47" s="31" t="s">
        <v>303</v>
      </c>
      <c r="E47" s="29" t="s">
        <v>221</v>
      </c>
      <c r="F47" s="29" t="s">
        <v>49</v>
      </c>
      <c r="G47" s="29" t="s">
        <v>49</v>
      </c>
      <c r="H47" s="29" t="s">
        <v>49</v>
      </c>
      <c r="I47" s="29" t="s">
        <v>49</v>
      </c>
      <c r="J47" s="29" t="s">
        <v>49</v>
      </c>
      <c r="K47" s="29" t="s">
        <v>49</v>
      </c>
      <c r="L47" s="29" t="s">
        <v>49</v>
      </c>
      <c r="M47" s="29" t="s">
        <v>221</v>
      </c>
      <c r="N47" s="145"/>
    </row>
    <row r="48" spans="2:14" ht="25.8" x14ac:dyDescent="0.5">
      <c r="B48" s="27">
        <v>43</v>
      </c>
      <c r="C48" s="28" t="s">
        <v>304</v>
      </c>
      <c r="D48" s="28" t="s">
        <v>305</v>
      </c>
      <c r="E48" s="29" t="s">
        <v>49</v>
      </c>
      <c r="F48" s="29" t="s">
        <v>49</v>
      </c>
      <c r="G48" s="29" t="s">
        <v>221</v>
      </c>
      <c r="H48" s="29" t="s">
        <v>221</v>
      </c>
      <c r="I48" s="29" t="s">
        <v>49</v>
      </c>
      <c r="J48" s="29" t="s">
        <v>221</v>
      </c>
      <c r="K48" s="29" t="s">
        <v>221</v>
      </c>
      <c r="L48" s="29" t="s">
        <v>49</v>
      </c>
      <c r="M48" s="29" t="s">
        <v>49</v>
      </c>
      <c r="N48" s="145"/>
    </row>
    <row r="49" spans="2:14" ht="25.8" x14ac:dyDescent="0.5">
      <c r="B49" s="30">
        <v>44</v>
      </c>
      <c r="C49" s="31" t="s">
        <v>306</v>
      </c>
      <c r="D49" s="31" t="s">
        <v>307</v>
      </c>
      <c r="E49" s="29" t="s">
        <v>49</v>
      </c>
      <c r="F49" s="29" t="s">
        <v>49</v>
      </c>
      <c r="G49" s="29" t="s">
        <v>221</v>
      </c>
      <c r="H49" s="29" t="s">
        <v>49</v>
      </c>
      <c r="I49" s="29" t="s">
        <v>49</v>
      </c>
      <c r="J49" s="29" t="s">
        <v>221</v>
      </c>
      <c r="K49" s="29" t="s">
        <v>49</v>
      </c>
      <c r="L49" s="29" t="s">
        <v>49</v>
      </c>
      <c r="M49" s="29" t="s">
        <v>49</v>
      </c>
      <c r="N49" s="145"/>
    </row>
    <row r="50" spans="2:14" ht="25.8" x14ac:dyDescent="0.5">
      <c r="B50" s="27">
        <v>45</v>
      </c>
      <c r="C50" s="28" t="s">
        <v>308</v>
      </c>
      <c r="D50" s="28" t="s">
        <v>309</v>
      </c>
      <c r="E50" s="29" t="s">
        <v>221</v>
      </c>
      <c r="F50" s="29" t="s">
        <v>49</v>
      </c>
      <c r="G50" s="29" t="s">
        <v>221</v>
      </c>
      <c r="H50" s="29" t="s">
        <v>49</v>
      </c>
      <c r="I50" s="29" t="s">
        <v>49</v>
      </c>
      <c r="J50" s="29" t="s">
        <v>49</v>
      </c>
      <c r="K50" s="29" t="s">
        <v>49</v>
      </c>
      <c r="L50" s="29" t="s">
        <v>49</v>
      </c>
      <c r="M50" s="29" t="s">
        <v>49</v>
      </c>
      <c r="N50" s="145"/>
    </row>
    <row r="51" spans="2:14" ht="25.8" x14ac:dyDescent="0.5">
      <c r="B51" s="30">
        <v>46</v>
      </c>
      <c r="C51" s="31" t="s">
        <v>310</v>
      </c>
      <c r="D51" s="31" t="s">
        <v>311</v>
      </c>
      <c r="E51" s="29" t="s">
        <v>49</v>
      </c>
      <c r="F51" s="29" t="s">
        <v>49</v>
      </c>
      <c r="G51" s="29" t="s">
        <v>49</v>
      </c>
      <c r="H51" s="29" t="s">
        <v>221</v>
      </c>
      <c r="I51" s="29" t="s">
        <v>49</v>
      </c>
      <c r="J51" s="29" t="s">
        <v>221</v>
      </c>
      <c r="K51" s="29" t="s">
        <v>49</v>
      </c>
      <c r="L51" s="29" t="s">
        <v>49</v>
      </c>
      <c r="M51" s="29" t="s">
        <v>49</v>
      </c>
      <c r="N51" s="145"/>
    </row>
    <row r="52" spans="2:14" ht="25.8" x14ac:dyDescent="0.5">
      <c r="B52" s="27">
        <v>47</v>
      </c>
      <c r="C52" s="28" t="s">
        <v>312</v>
      </c>
      <c r="D52" s="28" t="s">
        <v>313</v>
      </c>
      <c r="E52" s="29" t="s">
        <v>49</v>
      </c>
      <c r="F52" s="29" t="s">
        <v>49</v>
      </c>
      <c r="G52" s="29" t="s">
        <v>49</v>
      </c>
      <c r="H52" s="29" t="s">
        <v>49</v>
      </c>
      <c r="I52" s="29" t="s">
        <v>49</v>
      </c>
      <c r="J52" s="29" t="s">
        <v>221</v>
      </c>
      <c r="K52" s="29" t="s">
        <v>49</v>
      </c>
      <c r="L52" s="29" t="s">
        <v>49</v>
      </c>
      <c r="M52" s="29" t="s">
        <v>49</v>
      </c>
      <c r="N52" s="145"/>
    </row>
    <row r="53" spans="2:14" ht="25.8" x14ac:dyDescent="0.5">
      <c r="B53" s="30">
        <v>48</v>
      </c>
      <c r="C53" s="31" t="s">
        <v>314</v>
      </c>
      <c r="D53" s="31" t="s">
        <v>315</v>
      </c>
      <c r="E53" s="29" t="s">
        <v>49</v>
      </c>
      <c r="F53" s="29" t="s">
        <v>49</v>
      </c>
      <c r="G53" s="29" t="s">
        <v>49</v>
      </c>
      <c r="H53" s="29" t="s">
        <v>49</v>
      </c>
      <c r="I53" s="29" t="s">
        <v>49</v>
      </c>
      <c r="J53" s="29" t="s">
        <v>221</v>
      </c>
      <c r="K53" s="29" t="s">
        <v>49</v>
      </c>
      <c r="L53" s="29" t="s">
        <v>49</v>
      </c>
      <c r="M53" s="29" t="s">
        <v>49</v>
      </c>
      <c r="N53" s="145"/>
    </row>
    <row r="54" spans="2:14" ht="25.8" x14ac:dyDescent="0.5">
      <c r="B54" s="27">
        <v>49</v>
      </c>
      <c r="C54" s="28" t="s">
        <v>316</v>
      </c>
      <c r="D54" s="28" t="s">
        <v>317</v>
      </c>
      <c r="E54" s="29" t="s">
        <v>221</v>
      </c>
      <c r="F54" s="29" t="s">
        <v>221</v>
      </c>
      <c r="G54" s="29" t="s">
        <v>221</v>
      </c>
      <c r="H54" s="29" t="s">
        <v>221</v>
      </c>
      <c r="I54" s="29" t="s">
        <v>49</v>
      </c>
      <c r="J54" s="29" t="s">
        <v>221</v>
      </c>
      <c r="K54" s="29" t="s">
        <v>221</v>
      </c>
      <c r="L54" s="29" t="s">
        <v>221</v>
      </c>
      <c r="M54" s="29" t="s">
        <v>221</v>
      </c>
      <c r="N54" s="145"/>
    </row>
    <row r="55" spans="2:14" ht="25.8" x14ac:dyDescent="0.5">
      <c r="B55" s="30">
        <v>50</v>
      </c>
      <c r="C55" s="31" t="s">
        <v>318</v>
      </c>
      <c r="D55" s="31" t="s">
        <v>319</v>
      </c>
      <c r="E55" s="29" t="s">
        <v>49</v>
      </c>
      <c r="F55" s="29" t="s">
        <v>49</v>
      </c>
      <c r="G55" s="29" t="s">
        <v>221</v>
      </c>
      <c r="H55" s="29" t="s">
        <v>49</v>
      </c>
      <c r="I55" s="29" t="s">
        <v>49</v>
      </c>
      <c r="J55" s="29" t="s">
        <v>221</v>
      </c>
      <c r="K55" s="29" t="s">
        <v>49</v>
      </c>
      <c r="L55" s="29" t="s">
        <v>49</v>
      </c>
      <c r="M55" s="29" t="s">
        <v>49</v>
      </c>
      <c r="N55" s="145"/>
    </row>
    <row r="56" spans="2:14" ht="25.8" x14ac:dyDescent="0.5">
      <c r="B56" s="27">
        <v>51</v>
      </c>
      <c r="C56" s="28" t="s">
        <v>320</v>
      </c>
      <c r="D56" s="28" t="s">
        <v>321</v>
      </c>
      <c r="E56" s="29" t="s">
        <v>49</v>
      </c>
      <c r="F56" s="29" t="s">
        <v>49</v>
      </c>
      <c r="G56" s="29" t="s">
        <v>49</v>
      </c>
      <c r="H56" s="29" t="s">
        <v>49</v>
      </c>
      <c r="I56" s="29" t="s">
        <v>49</v>
      </c>
      <c r="J56" s="29" t="s">
        <v>221</v>
      </c>
      <c r="K56" s="29" t="s">
        <v>221</v>
      </c>
      <c r="L56" s="29" t="s">
        <v>49</v>
      </c>
      <c r="M56" s="29" t="s">
        <v>49</v>
      </c>
      <c r="N56" s="145"/>
    </row>
    <row r="57" spans="2:14" ht="25.8" x14ac:dyDescent="0.5">
      <c r="B57" s="30">
        <v>52</v>
      </c>
      <c r="C57" s="31" t="s">
        <v>322</v>
      </c>
      <c r="D57" s="31" t="s">
        <v>323</v>
      </c>
      <c r="E57" s="29" t="s">
        <v>49</v>
      </c>
      <c r="F57" s="29" t="s">
        <v>49</v>
      </c>
      <c r="G57" s="29" t="s">
        <v>49</v>
      </c>
      <c r="H57" s="29" t="s">
        <v>49</v>
      </c>
      <c r="I57" s="29" t="s">
        <v>49</v>
      </c>
      <c r="J57" s="29" t="s">
        <v>221</v>
      </c>
      <c r="K57" s="29" t="s">
        <v>221</v>
      </c>
      <c r="L57" s="29" t="s">
        <v>49</v>
      </c>
      <c r="M57" s="29" t="s">
        <v>49</v>
      </c>
      <c r="N57" s="145"/>
    </row>
    <row r="58" spans="2:14" ht="25.8" x14ac:dyDescent="0.5">
      <c r="B58" s="27">
        <v>53</v>
      </c>
      <c r="C58" s="28" t="s">
        <v>324</v>
      </c>
      <c r="D58" s="28" t="s">
        <v>325</v>
      </c>
      <c r="E58" s="29" t="s">
        <v>221</v>
      </c>
      <c r="F58" s="29" t="s">
        <v>221</v>
      </c>
      <c r="G58" s="29" t="s">
        <v>221</v>
      </c>
      <c r="H58" s="29" t="s">
        <v>221</v>
      </c>
      <c r="I58" s="29" t="s">
        <v>49</v>
      </c>
      <c r="J58" s="29" t="s">
        <v>221</v>
      </c>
      <c r="K58" s="29" t="s">
        <v>49</v>
      </c>
      <c r="L58" s="29" t="s">
        <v>49</v>
      </c>
      <c r="M58" s="29" t="s">
        <v>221</v>
      </c>
      <c r="N58" s="145"/>
    </row>
    <row r="59" spans="2:14" ht="25.8" x14ac:dyDescent="0.5">
      <c r="B59" s="30">
        <v>54</v>
      </c>
      <c r="C59" s="31" t="s">
        <v>326</v>
      </c>
      <c r="D59" s="31" t="s">
        <v>327</v>
      </c>
      <c r="E59" s="29" t="s">
        <v>221</v>
      </c>
      <c r="F59" s="29" t="s">
        <v>221</v>
      </c>
      <c r="G59" s="29" t="s">
        <v>221</v>
      </c>
      <c r="H59" s="29" t="s">
        <v>221</v>
      </c>
      <c r="I59" s="29" t="s">
        <v>49</v>
      </c>
      <c r="J59" s="29" t="s">
        <v>221</v>
      </c>
      <c r="K59" s="29" t="s">
        <v>221</v>
      </c>
      <c r="L59" s="29" t="s">
        <v>49</v>
      </c>
      <c r="M59" s="29" t="s">
        <v>221</v>
      </c>
      <c r="N59" s="145"/>
    </row>
    <row r="60" spans="2:14" ht="25.8" x14ac:dyDescent="0.5">
      <c r="B60" s="27">
        <v>55</v>
      </c>
      <c r="C60" s="28" t="s">
        <v>328</v>
      </c>
      <c r="D60" s="28" t="s">
        <v>329</v>
      </c>
      <c r="E60" s="29" t="s">
        <v>49</v>
      </c>
      <c r="F60" s="29" t="s">
        <v>49</v>
      </c>
      <c r="G60" s="29" t="s">
        <v>49</v>
      </c>
      <c r="H60" s="29" t="s">
        <v>49</v>
      </c>
      <c r="I60" s="29" t="s">
        <v>49</v>
      </c>
      <c r="J60" s="29" t="s">
        <v>221</v>
      </c>
      <c r="K60" s="29" t="s">
        <v>49</v>
      </c>
      <c r="L60" s="29" t="s">
        <v>49</v>
      </c>
      <c r="M60" s="29" t="s">
        <v>49</v>
      </c>
      <c r="N60" s="145"/>
    </row>
    <row r="61" spans="2:14" ht="25.8" x14ac:dyDescent="0.5">
      <c r="B61" s="30">
        <v>56</v>
      </c>
      <c r="C61" s="31" t="s">
        <v>330</v>
      </c>
      <c r="D61" s="31" t="s">
        <v>331</v>
      </c>
      <c r="E61" s="29" t="s">
        <v>221</v>
      </c>
      <c r="F61" s="29" t="s">
        <v>221</v>
      </c>
      <c r="G61" s="29" t="s">
        <v>49</v>
      </c>
      <c r="H61" s="29" t="s">
        <v>221</v>
      </c>
      <c r="I61" s="29" t="s">
        <v>49</v>
      </c>
      <c r="J61" s="29" t="s">
        <v>221</v>
      </c>
      <c r="K61" s="29" t="s">
        <v>221</v>
      </c>
      <c r="L61" s="29" t="s">
        <v>221</v>
      </c>
      <c r="M61" s="29" t="s">
        <v>221</v>
      </c>
      <c r="N61" s="145"/>
    </row>
    <row r="62" spans="2:14" ht="25.8" x14ac:dyDescent="0.5">
      <c r="B62" s="27">
        <v>57</v>
      </c>
      <c r="C62" s="28" t="s">
        <v>332</v>
      </c>
      <c r="D62" s="28" t="s">
        <v>333</v>
      </c>
      <c r="E62" s="29" t="s">
        <v>49</v>
      </c>
      <c r="F62" s="29" t="s">
        <v>49</v>
      </c>
      <c r="G62" s="29" t="s">
        <v>221</v>
      </c>
      <c r="H62" s="29" t="s">
        <v>221</v>
      </c>
      <c r="I62" s="29" t="s">
        <v>49</v>
      </c>
      <c r="J62" s="29" t="s">
        <v>221</v>
      </c>
      <c r="K62" s="29" t="s">
        <v>221</v>
      </c>
      <c r="L62" s="29" t="s">
        <v>49</v>
      </c>
      <c r="M62" s="29" t="s">
        <v>49</v>
      </c>
      <c r="N62" s="145"/>
    </row>
    <row r="63" spans="2:14" ht="25.8" x14ac:dyDescent="0.5">
      <c r="B63" s="30">
        <v>58</v>
      </c>
      <c r="C63" s="31" t="s">
        <v>334</v>
      </c>
      <c r="D63" s="31" t="s">
        <v>335</v>
      </c>
      <c r="E63" s="29" t="s">
        <v>49</v>
      </c>
      <c r="F63" s="29" t="s">
        <v>49</v>
      </c>
      <c r="G63" s="29" t="s">
        <v>49</v>
      </c>
      <c r="H63" s="29" t="s">
        <v>49</v>
      </c>
      <c r="I63" s="29" t="s">
        <v>49</v>
      </c>
      <c r="J63" s="29" t="s">
        <v>49</v>
      </c>
      <c r="K63" s="29" t="s">
        <v>221</v>
      </c>
      <c r="L63" s="29" t="s">
        <v>49</v>
      </c>
      <c r="M63" s="29" t="s">
        <v>49</v>
      </c>
      <c r="N63" s="145"/>
    </row>
    <row r="64" spans="2:14" ht="25.8" x14ac:dyDescent="0.5">
      <c r="B64" s="27">
        <v>59</v>
      </c>
      <c r="C64" s="28" t="s">
        <v>336</v>
      </c>
      <c r="D64" s="28" t="s">
        <v>337</v>
      </c>
      <c r="E64" s="29" t="s">
        <v>49</v>
      </c>
      <c r="F64" s="29" t="s">
        <v>221</v>
      </c>
      <c r="G64" s="29" t="s">
        <v>221</v>
      </c>
      <c r="H64" s="29" t="s">
        <v>221</v>
      </c>
      <c r="I64" s="29" t="s">
        <v>221</v>
      </c>
      <c r="J64" s="29" t="s">
        <v>221</v>
      </c>
      <c r="K64" s="29" t="s">
        <v>221</v>
      </c>
      <c r="L64" s="29" t="s">
        <v>49</v>
      </c>
      <c r="M64" s="29" t="s">
        <v>49</v>
      </c>
      <c r="N64" s="145"/>
    </row>
    <row r="65" spans="2:14" ht="25.8" x14ac:dyDescent="0.5">
      <c r="B65" s="30">
        <v>60</v>
      </c>
      <c r="C65" s="31" t="s">
        <v>338</v>
      </c>
      <c r="D65" s="31" t="s">
        <v>339</v>
      </c>
      <c r="E65" s="29" t="s">
        <v>221</v>
      </c>
      <c r="F65" s="29" t="s">
        <v>49</v>
      </c>
      <c r="G65" s="29" t="s">
        <v>221</v>
      </c>
      <c r="H65" s="29" t="s">
        <v>221</v>
      </c>
      <c r="I65" s="29" t="s">
        <v>49</v>
      </c>
      <c r="J65" s="29" t="s">
        <v>221</v>
      </c>
      <c r="K65" s="29" t="s">
        <v>221</v>
      </c>
      <c r="L65" s="29" t="s">
        <v>221</v>
      </c>
      <c r="M65" s="29" t="s">
        <v>221</v>
      </c>
      <c r="N65" s="145"/>
    </row>
    <row r="66" spans="2:14" ht="25.8" x14ac:dyDescent="0.5">
      <c r="B66" s="27">
        <v>61</v>
      </c>
      <c r="C66" s="28" t="s">
        <v>340</v>
      </c>
      <c r="D66" s="28" t="s">
        <v>341</v>
      </c>
      <c r="E66" s="29" t="s">
        <v>49</v>
      </c>
      <c r="F66" s="29" t="s">
        <v>49</v>
      </c>
      <c r="G66" s="29" t="s">
        <v>49</v>
      </c>
      <c r="H66" s="29" t="s">
        <v>49</v>
      </c>
      <c r="I66" s="29" t="s">
        <v>49</v>
      </c>
      <c r="J66" s="29" t="s">
        <v>221</v>
      </c>
      <c r="K66" s="29" t="s">
        <v>221</v>
      </c>
      <c r="L66" s="29" t="s">
        <v>221</v>
      </c>
      <c r="M66" s="29" t="s">
        <v>49</v>
      </c>
      <c r="N66" s="145"/>
    </row>
    <row r="67" spans="2:14" ht="25.8" x14ac:dyDescent="0.5">
      <c r="B67" s="30">
        <v>62</v>
      </c>
      <c r="C67" s="31" t="s">
        <v>342</v>
      </c>
      <c r="D67" s="31" t="s">
        <v>343</v>
      </c>
      <c r="E67" s="29" t="s">
        <v>49</v>
      </c>
      <c r="F67" s="29" t="s">
        <v>49</v>
      </c>
      <c r="G67" s="29" t="s">
        <v>49</v>
      </c>
      <c r="H67" s="29" t="s">
        <v>49</v>
      </c>
      <c r="I67" s="29" t="s">
        <v>49</v>
      </c>
      <c r="J67" s="29" t="s">
        <v>221</v>
      </c>
      <c r="K67" s="29" t="s">
        <v>49</v>
      </c>
      <c r="L67" s="29" t="s">
        <v>49</v>
      </c>
      <c r="M67" s="29" t="s">
        <v>49</v>
      </c>
      <c r="N67" s="145"/>
    </row>
    <row r="68" spans="2:14" ht="25.8" x14ac:dyDescent="0.5">
      <c r="B68" s="27">
        <v>63</v>
      </c>
      <c r="C68" s="28" t="s">
        <v>344</v>
      </c>
      <c r="D68" s="28" t="s">
        <v>345</v>
      </c>
      <c r="E68" s="29" t="s">
        <v>49</v>
      </c>
      <c r="F68" s="29" t="s">
        <v>49</v>
      </c>
      <c r="G68" s="29" t="s">
        <v>49</v>
      </c>
      <c r="H68" s="29" t="s">
        <v>49</v>
      </c>
      <c r="I68" s="29" t="s">
        <v>221</v>
      </c>
      <c r="J68" s="29" t="s">
        <v>49</v>
      </c>
      <c r="K68" s="29" t="s">
        <v>49</v>
      </c>
      <c r="L68" s="29" t="s">
        <v>49</v>
      </c>
      <c r="M68" s="29" t="s">
        <v>49</v>
      </c>
      <c r="N68" s="145"/>
    </row>
    <row r="69" spans="2:14" ht="25.8" x14ac:dyDescent="0.5">
      <c r="B69" s="30">
        <v>64</v>
      </c>
      <c r="C69" s="31" t="s">
        <v>346</v>
      </c>
      <c r="D69" s="31" t="s">
        <v>347</v>
      </c>
      <c r="E69" s="29" t="s">
        <v>221</v>
      </c>
      <c r="F69" s="29" t="s">
        <v>49</v>
      </c>
      <c r="G69" s="29" t="s">
        <v>221</v>
      </c>
      <c r="H69" s="29" t="s">
        <v>49</v>
      </c>
      <c r="I69" s="29" t="s">
        <v>49</v>
      </c>
      <c r="J69" s="29" t="s">
        <v>221</v>
      </c>
      <c r="K69" s="29" t="s">
        <v>49</v>
      </c>
      <c r="L69" s="29" t="s">
        <v>49</v>
      </c>
      <c r="M69" s="29" t="s">
        <v>221</v>
      </c>
      <c r="N69" s="145"/>
    </row>
    <row r="70" spans="2:14" ht="25.8" x14ac:dyDescent="0.5">
      <c r="B70" s="27">
        <v>65</v>
      </c>
      <c r="C70" s="28" t="s">
        <v>348</v>
      </c>
      <c r="D70" s="28" t="s">
        <v>349</v>
      </c>
      <c r="E70" s="29" t="s">
        <v>221</v>
      </c>
      <c r="F70" s="29" t="s">
        <v>49</v>
      </c>
      <c r="G70" s="29" t="s">
        <v>49</v>
      </c>
      <c r="H70" s="29" t="s">
        <v>49</v>
      </c>
      <c r="I70" s="29" t="s">
        <v>49</v>
      </c>
      <c r="J70" s="29" t="s">
        <v>49</v>
      </c>
      <c r="K70" s="29" t="s">
        <v>49</v>
      </c>
      <c r="L70" s="29" t="s">
        <v>49</v>
      </c>
      <c r="M70" s="29" t="s">
        <v>49</v>
      </c>
      <c r="N70" s="145"/>
    </row>
    <row r="71" spans="2:14" ht="25.8" x14ac:dyDescent="0.5">
      <c r="B71" s="30">
        <v>66</v>
      </c>
      <c r="C71" s="31" t="s">
        <v>350</v>
      </c>
      <c r="D71" s="31" t="s">
        <v>351</v>
      </c>
      <c r="E71" s="29" t="s">
        <v>221</v>
      </c>
      <c r="F71" s="29" t="s">
        <v>49</v>
      </c>
      <c r="G71" s="29" t="s">
        <v>221</v>
      </c>
      <c r="H71" s="29" t="s">
        <v>49</v>
      </c>
      <c r="I71" s="29" t="s">
        <v>49</v>
      </c>
      <c r="J71" s="29" t="s">
        <v>221</v>
      </c>
      <c r="K71" s="29" t="s">
        <v>49</v>
      </c>
      <c r="L71" s="29" t="s">
        <v>49</v>
      </c>
      <c r="M71" s="29" t="s">
        <v>221</v>
      </c>
      <c r="N71" s="145"/>
    </row>
    <row r="72" spans="2:14" ht="25.8" x14ac:dyDescent="0.5">
      <c r="B72" s="27">
        <v>67</v>
      </c>
      <c r="C72" s="28" t="s">
        <v>352</v>
      </c>
      <c r="D72" s="28" t="s">
        <v>353</v>
      </c>
      <c r="E72" s="29" t="s">
        <v>49</v>
      </c>
      <c r="F72" s="29" t="s">
        <v>221</v>
      </c>
      <c r="G72" s="29" t="s">
        <v>221</v>
      </c>
      <c r="H72" s="29" t="s">
        <v>49</v>
      </c>
      <c r="I72" s="29" t="s">
        <v>49</v>
      </c>
      <c r="J72" s="29" t="s">
        <v>49</v>
      </c>
      <c r="K72" s="29" t="s">
        <v>221</v>
      </c>
      <c r="L72" s="29" t="s">
        <v>49</v>
      </c>
      <c r="M72" s="29" t="s">
        <v>221</v>
      </c>
      <c r="N72" s="145"/>
    </row>
    <row r="73" spans="2:14" ht="25.8" x14ac:dyDescent="0.5">
      <c r="B73" s="30">
        <v>68</v>
      </c>
      <c r="C73" s="31" t="s">
        <v>354</v>
      </c>
      <c r="D73" s="31" t="s">
        <v>355</v>
      </c>
      <c r="E73" s="29" t="s">
        <v>49</v>
      </c>
      <c r="F73" s="29" t="s">
        <v>49</v>
      </c>
      <c r="G73" s="29" t="s">
        <v>49</v>
      </c>
      <c r="H73" s="29" t="s">
        <v>49</v>
      </c>
      <c r="I73" s="29" t="s">
        <v>49</v>
      </c>
      <c r="J73" s="29" t="s">
        <v>221</v>
      </c>
      <c r="K73" s="29" t="s">
        <v>221</v>
      </c>
      <c r="L73" s="29" t="s">
        <v>49</v>
      </c>
      <c r="M73" s="29" t="s">
        <v>49</v>
      </c>
      <c r="N73" s="145"/>
    </row>
    <row r="74" spans="2:14" ht="25.8" x14ac:dyDescent="0.5">
      <c r="B74" s="27">
        <v>69</v>
      </c>
      <c r="C74" s="28" t="s">
        <v>356</v>
      </c>
      <c r="D74" s="28" t="s">
        <v>357</v>
      </c>
      <c r="E74" s="29" t="s">
        <v>221</v>
      </c>
      <c r="F74" s="29" t="s">
        <v>49</v>
      </c>
      <c r="G74" s="29" t="s">
        <v>49</v>
      </c>
      <c r="H74" s="29" t="s">
        <v>49</v>
      </c>
      <c r="I74" s="29" t="s">
        <v>49</v>
      </c>
      <c r="J74" s="29" t="s">
        <v>221</v>
      </c>
      <c r="K74" s="29" t="s">
        <v>49</v>
      </c>
      <c r="L74" s="29" t="s">
        <v>49</v>
      </c>
      <c r="M74" s="29" t="s">
        <v>49</v>
      </c>
      <c r="N74" s="145"/>
    </row>
    <row r="75" spans="2:14" ht="25.8" x14ac:dyDescent="0.5">
      <c r="B75" s="30">
        <v>70</v>
      </c>
      <c r="C75" s="31" t="s">
        <v>358</v>
      </c>
      <c r="D75" s="31" t="s">
        <v>359</v>
      </c>
      <c r="E75" s="29" t="s">
        <v>221</v>
      </c>
      <c r="F75" s="29" t="s">
        <v>221</v>
      </c>
      <c r="G75" s="29" t="s">
        <v>221</v>
      </c>
      <c r="H75" s="29" t="s">
        <v>221</v>
      </c>
      <c r="I75" s="29" t="s">
        <v>49</v>
      </c>
      <c r="J75" s="29" t="s">
        <v>221</v>
      </c>
      <c r="K75" s="29" t="s">
        <v>221</v>
      </c>
      <c r="L75" s="29" t="s">
        <v>221</v>
      </c>
      <c r="M75" s="29" t="s">
        <v>221</v>
      </c>
      <c r="N75" s="145"/>
    </row>
    <row r="76" spans="2:14" ht="25.8" x14ac:dyDescent="0.5">
      <c r="B76" s="27">
        <v>71</v>
      </c>
      <c r="C76" s="28" t="s">
        <v>360</v>
      </c>
      <c r="D76" s="28" t="s">
        <v>361</v>
      </c>
      <c r="E76" s="29" t="s">
        <v>49</v>
      </c>
      <c r="F76" s="29" t="s">
        <v>49</v>
      </c>
      <c r="G76" s="29" t="s">
        <v>49</v>
      </c>
      <c r="H76" s="29" t="s">
        <v>49</v>
      </c>
      <c r="I76" s="29" t="s">
        <v>49</v>
      </c>
      <c r="J76" s="29" t="s">
        <v>221</v>
      </c>
      <c r="K76" s="29" t="s">
        <v>221</v>
      </c>
      <c r="L76" s="29" t="s">
        <v>49</v>
      </c>
      <c r="M76" s="29" t="s">
        <v>49</v>
      </c>
      <c r="N76" s="145"/>
    </row>
    <row r="77" spans="2:14" ht="25.8" x14ac:dyDescent="0.5">
      <c r="B77" s="30">
        <v>72</v>
      </c>
      <c r="C77" s="31" t="s">
        <v>362</v>
      </c>
      <c r="D77" s="31" t="s">
        <v>363</v>
      </c>
      <c r="E77" s="29" t="s">
        <v>49</v>
      </c>
      <c r="F77" s="29" t="s">
        <v>221</v>
      </c>
      <c r="G77" s="29" t="s">
        <v>221</v>
      </c>
      <c r="H77" s="29" t="s">
        <v>221</v>
      </c>
      <c r="I77" s="29" t="s">
        <v>221</v>
      </c>
      <c r="J77" s="29" t="s">
        <v>221</v>
      </c>
      <c r="K77" s="29" t="s">
        <v>221</v>
      </c>
      <c r="L77" s="29" t="s">
        <v>49</v>
      </c>
      <c r="M77" s="29" t="s">
        <v>49</v>
      </c>
      <c r="N77" s="145"/>
    </row>
    <row r="78" spans="2:14" ht="25.8" x14ac:dyDescent="0.5">
      <c r="B78" s="27">
        <v>73</v>
      </c>
      <c r="C78" s="28" t="s">
        <v>364</v>
      </c>
      <c r="D78" s="28" t="s">
        <v>365</v>
      </c>
      <c r="E78" s="29" t="s">
        <v>221</v>
      </c>
      <c r="F78" s="29" t="s">
        <v>49</v>
      </c>
      <c r="G78" s="29" t="s">
        <v>49</v>
      </c>
      <c r="H78" s="29" t="s">
        <v>49</v>
      </c>
      <c r="I78" s="29" t="s">
        <v>49</v>
      </c>
      <c r="J78" s="29" t="s">
        <v>49</v>
      </c>
      <c r="K78" s="29" t="s">
        <v>49</v>
      </c>
      <c r="L78" s="29" t="s">
        <v>49</v>
      </c>
      <c r="M78" s="29" t="s">
        <v>221</v>
      </c>
      <c r="N78" s="145"/>
    </row>
    <row r="79" spans="2:14" ht="25.8" x14ac:dyDescent="0.5">
      <c r="B79" s="30">
        <v>74</v>
      </c>
      <c r="C79" s="31" t="s">
        <v>366</v>
      </c>
      <c r="D79" s="31" t="s">
        <v>367</v>
      </c>
      <c r="E79" s="29" t="s">
        <v>49</v>
      </c>
      <c r="F79" s="29" t="s">
        <v>49</v>
      </c>
      <c r="G79" s="29" t="s">
        <v>221</v>
      </c>
      <c r="H79" s="29" t="s">
        <v>49</v>
      </c>
      <c r="I79" s="29" t="s">
        <v>49</v>
      </c>
      <c r="J79" s="29" t="s">
        <v>221</v>
      </c>
      <c r="K79" s="29" t="s">
        <v>49</v>
      </c>
      <c r="L79" s="29" t="s">
        <v>49</v>
      </c>
      <c r="M79" s="29" t="s">
        <v>49</v>
      </c>
      <c r="N79" s="145"/>
    </row>
    <row r="80" spans="2:14" ht="25.8" x14ac:dyDescent="0.5">
      <c r="B80" s="27">
        <v>75</v>
      </c>
      <c r="C80" s="28" t="s">
        <v>368</v>
      </c>
      <c r="D80" s="28" t="s">
        <v>369</v>
      </c>
      <c r="E80" s="29" t="s">
        <v>221</v>
      </c>
      <c r="F80" s="29" t="s">
        <v>49</v>
      </c>
      <c r="G80" s="29" t="s">
        <v>49</v>
      </c>
      <c r="H80" s="29" t="s">
        <v>49</v>
      </c>
      <c r="I80" s="29" t="s">
        <v>49</v>
      </c>
      <c r="J80" s="29" t="s">
        <v>49</v>
      </c>
      <c r="K80" s="29" t="s">
        <v>49</v>
      </c>
      <c r="L80" s="29" t="s">
        <v>49</v>
      </c>
      <c r="M80" s="29" t="s">
        <v>221</v>
      </c>
      <c r="N80" s="145"/>
    </row>
    <row r="81" spans="2:14" ht="25.8" x14ac:dyDescent="0.5">
      <c r="B81" s="30">
        <v>76</v>
      </c>
      <c r="C81" s="31" t="s">
        <v>370</v>
      </c>
      <c r="D81" s="31" t="s">
        <v>371</v>
      </c>
      <c r="E81" s="29" t="s">
        <v>49</v>
      </c>
      <c r="F81" s="29" t="s">
        <v>49</v>
      </c>
      <c r="G81" s="29" t="s">
        <v>49</v>
      </c>
      <c r="H81" s="29" t="s">
        <v>49</v>
      </c>
      <c r="I81" s="29" t="s">
        <v>49</v>
      </c>
      <c r="J81" s="29" t="s">
        <v>221</v>
      </c>
      <c r="K81" s="29" t="s">
        <v>49</v>
      </c>
      <c r="L81" s="29" t="s">
        <v>49</v>
      </c>
      <c r="M81" s="29" t="s">
        <v>49</v>
      </c>
      <c r="N81" s="145"/>
    </row>
    <row r="82" spans="2:14" ht="25.8" x14ac:dyDescent="0.5">
      <c r="B82" s="27">
        <v>77</v>
      </c>
      <c r="C82" s="28" t="s">
        <v>372</v>
      </c>
      <c r="D82" s="28"/>
      <c r="E82" s="29" t="s">
        <v>49</v>
      </c>
      <c r="F82" s="29" t="s">
        <v>49</v>
      </c>
      <c r="G82" s="29" t="s">
        <v>49</v>
      </c>
      <c r="H82" s="29" t="s">
        <v>49</v>
      </c>
      <c r="I82" s="29" t="s">
        <v>49</v>
      </c>
      <c r="J82" s="29" t="s">
        <v>49</v>
      </c>
      <c r="K82" s="29" t="s">
        <v>221</v>
      </c>
      <c r="L82" s="29" t="s">
        <v>49</v>
      </c>
      <c r="M82" s="29" t="s">
        <v>49</v>
      </c>
      <c r="N82" s="145"/>
    </row>
    <row r="83" spans="2:14" ht="25.8" x14ac:dyDescent="0.5">
      <c r="B83" s="30">
        <v>78</v>
      </c>
      <c r="C83" s="31" t="s">
        <v>373</v>
      </c>
      <c r="D83" s="31" t="s">
        <v>374</v>
      </c>
      <c r="E83" s="29" t="s">
        <v>49</v>
      </c>
      <c r="F83" s="29" t="s">
        <v>49</v>
      </c>
      <c r="G83" s="29" t="s">
        <v>49</v>
      </c>
      <c r="H83" s="29" t="s">
        <v>49</v>
      </c>
      <c r="I83" s="29" t="s">
        <v>49</v>
      </c>
      <c r="J83" s="29" t="s">
        <v>221</v>
      </c>
      <c r="K83" s="29" t="s">
        <v>49</v>
      </c>
      <c r="L83" s="29" t="s">
        <v>49</v>
      </c>
      <c r="M83" s="29" t="s">
        <v>49</v>
      </c>
      <c r="N83" s="145"/>
    </row>
    <row r="84" spans="2:14" ht="25.8" x14ac:dyDescent="0.5">
      <c r="B84" s="27">
        <v>79</v>
      </c>
      <c r="C84" s="28" t="s">
        <v>375</v>
      </c>
      <c r="D84" s="28" t="s">
        <v>376</v>
      </c>
      <c r="E84" s="29" t="s">
        <v>49</v>
      </c>
      <c r="F84" s="29" t="s">
        <v>49</v>
      </c>
      <c r="G84" s="29" t="s">
        <v>49</v>
      </c>
      <c r="H84" s="29" t="s">
        <v>49</v>
      </c>
      <c r="I84" s="29" t="s">
        <v>221</v>
      </c>
      <c r="J84" s="29" t="s">
        <v>221</v>
      </c>
      <c r="K84" s="29" t="s">
        <v>221</v>
      </c>
      <c r="L84" s="29" t="s">
        <v>49</v>
      </c>
      <c r="M84" s="29" t="s">
        <v>49</v>
      </c>
      <c r="N84" s="145"/>
    </row>
    <row r="85" spans="2:14" ht="25.8" x14ac:dyDescent="0.5">
      <c r="B85" s="30">
        <v>80</v>
      </c>
      <c r="C85" s="31" t="s">
        <v>377</v>
      </c>
      <c r="D85" s="31" t="s">
        <v>378</v>
      </c>
      <c r="E85" s="29" t="s">
        <v>49</v>
      </c>
      <c r="F85" s="29" t="s">
        <v>49</v>
      </c>
      <c r="G85" s="29" t="s">
        <v>221</v>
      </c>
      <c r="H85" s="29" t="s">
        <v>221</v>
      </c>
      <c r="I85" s="29" t="s">
        <v>49</v>
      </c>
      <c r="J85" s="29" t="s">
        <v>221</v>
      </c>
      <c r="K85" s="29" t="s">
        <v>49</v>
      </c>
      <c r="L85" s="29" t="s">
        <v>49</v>
      </c>
      <c r="M85" s="29" t="s">
        <v>49</v>
      </c>
      <c r="N85" s="145"/>
    </row>
    <row r="86" spans="2:14" ht="25.8" x14ac:dyDescent="0.5">
      <c r="B86" s="27">
        <v>81</v>
      </c>
      <c r="C86" s="28" t="s">
        <v>379</v>
      </c>
      <c r="D86" s="28" t="s">
        <v>380</v>
      </c>
      <c r="E86" s="29" t="s">
        <v>49</v>
      </c>
      <c r="F86" s="29" t="s">
        <v>49</v>
      </c>
      <c r="G86" s="29" t="s">
        <v>49</v>
      </c>
      <c r="H86" s="29" t="s">
        <v>49</v>
      </c>
      <c r="I86" s="29" t="s">
        <v>49</v>
      </c>
      <c r="J86" s="29" t="s">
        <v>221</v>
      </c>
      <c r="K86" s="29" t="s">
        <v>221</v>
      </c>
      <c r="L86" s="29" t="s">
        <v>49</v>
      </c>
      <c r="M86" s="29" t="s">
        <v>49</v>
      </c>
      <c r="N86" s="145"/>
    </row>
    <row r="87" spans="2:14" ht="25.8" x14ac:dyDescent="0.5">
      <c r="B87" s="30">
        <v>82</v>
      </c>
      <c r="C87" s="31" t="s">
        <v>381</v>
      </c>
      <c r="D87" s="31" t="s">
        <v>382</v>
      </c>
      <c r="E87" s="29" t="s">
        <v>49</v>
      </c>
      <c r="F87" s="29" t="s">
        <v>49</v>
      </c>
      <c r="G87" s="29" t="s">
        <v>221</v>
      </c>
      <c r="H87" s="29" t="s">
        <v>221</v>
      </c>
      <c r="I87" s="29" t="s">
        <v>49</v>
      </c>
      <c r="J87" s="29" t="s">
        <v>221</v>
      </c>
      <c r="K87" s="29" t="s">
        <v>221</v>
      </c>
      <c r="L87" s="29" t="s">
        <v>49</v>
      </c>
      <c r="M87" s="29" t="s">
        <v>49</v>
      </c>
      <c r="N87" s="145"/>
    </row>
    <row r="88" spans="2:14" ht="25.8" x14ac:dyDescent="0.5">
      <c r="B88" s="27">
        <v>83</v>
      </c>
      <c r="C88" s="28" t="s">
        <v>383</v>
      </c>
      <c r="D88" s="28" t="s">
        <v>384</v>
      </c>
      <c r="E88" s="29" t="s">
        <v>49</v>
      </c>
      <c r="F88" s="29" t="s">
        <v>49</v>
      </c>
      <c r="G88" s="29" t="s">
        <v>49</v>
      </c>
      <c r="H88" s="29" t="s">
        <v>49</v>
      </c>
      <c r="I88" s="29" t="s">
        <v>49</v>
      </c>
      <c r="J88" s="29" t="s">
        <v>49</v>
      </c>
      <c r="K88" s="29" t="s">
        <v>221</v>
      </c>
      <c r="L88" s="29" t="s">
        <v>49</v>
      </c>
      <c r="M88" s="29" t="s">
        <v>49</v>
      </c>
      <c r="N88" s="145"/>
    </row>
    <row r="89" spans="2:14" ht="25.8" x14ac:dyDescent="0.5">
      <c r="B89" s="30">
        <v>84</v>
      </c>
      <c r="C89" s="31" t="s">
        <v>385</v>
      </c>
      <c r="D89" s="31" t="s">
        <v>386</v>
      </c>
      <c r="E89" s="29" t="s">
        <v>49</v>
      </c>
      <c r="F89" s="29" t="s">
        <v>49</v>
      </c>
      <c r="G89" s="29" t="s">
        <v>221</v>
      </c>
      <c r="H89" s="29" t="s">
        <v>221</v>
      </c>
      <c r="I89" s="29" t="s">
        <v>221</v>
      </c>
      <c r="J89" s="29" t="s">
        <v>221</v>
      </c>
      <c r="K89" s="29" t="s">
        <v>221</v>
      </c>
      <c r="L89" s="29" t="s">
        <v>49</v>
      </c>
      <c r="M89" s="29" t="s">
        <v>49</v>
      </c>
      <c r="N89" s="145"/>
    </row>
    <row r="90" spans="2:14" ht="25.8" x14ac:dyDescent="0.5">
      <c r="B90" s="27">
        <v>85</v>
      </c>
      <c r="C90" s="28" t="s">
        <v>387</v>
      </c>
      <c r="D90" s="28" t="s">
        <v>388</v>
      </c>
      <c r="E90" s="29" t="s">
        <v>49</v>
      </c>
      <c r="F90" s="29" t="s">
        <v>49</v>
      </c>
      <c r="G90" s="29" t="s">
        <v>49</v>
      </c>
      <c r="H90" s="29" t="s">
        <v>49</v>
      </c>
      <c r="I90" s="29" t="s">
        <v>49</v>
      </c>
      <c r="J90" s="29" t="s">
        <v>221</v>
      </c>
      <c r="K90" s="29" t="s">
        <v>49</v>
      </c>
      <c r="L90" s="29" t="s">
        <v>49</v>
      </c>
      <c r="M90" s="29" t="s">
        <v>49</v>
      </c>
      <c r="N90" s="145"/>
    </row>
    <row r="91" spans="2:14" ht="25.8" x14ac:dyDescent="0.5">
      <c r="B91" s="30">
        <v>86</v>
      </c>
      <c r="C91" s="31" t="s">
        <v>389</v>
      </c>
      <c r="D91" s="31" t="s">
        <v>390</v>
      </c>
      <c r="E91" s="29" t="s">
        <v>49</v>
      </c>
      <c r="F91" s="29" t="s">
        <v>49</v>
      </c>
      <c r="G91" s="29" t="s">
        <v>221</v>
      </c>
      <c r="H91" s="29" t="s">
        <v>221</v>
      </c>
      <c r="I91" s="29" t="s">
        <v>221</v>
      </c>
      <c r="J91" s="29" t="s">
        <v>221</v>
      </c>
      <c r="K91" s="29" t="s">
        <v>221</v>
      </c>
      <c r="L91" s="29" t="s">
        <v>221</v>
      </c>
      <c r="M91" s="29" t="s">
        <v>49</v>
      </c>
      <c r="N91" s="145"/>
    </row>
    <row r="92" spans="2:14" ht="25.8" x14ac:dyDescent="0.5">
      <c r="B92" s="27">
        <v>87</v>
      </c>
      <c r="C92" s="28" t="s">
        <v>391</v>
      </c>
      <c r="D92" s="28" t="s">
        <v>392</v>
      </c>
      <c r="E92" s="29" t="s">
        <v>49</v>
      </c>
      <c r="F92" s="29" t="s">
        <v>49</v>
      </c>
      <c r="G92" s="29" t="s">
        <v>49</v>
      </c>
      <c r="H92" s="29" t="s">
        <v>49</v>
      </c>
      <c r="I92" s="29" t="s">
        <v>49</v>
      </c>
      <c r="J92" s="29" t="s">
        <v>221</v>
      </c>
      <c r="K92" s="29" t="s">
        <v>221</v>
      </c>
      <c r="L92" s="29" t="s">
        <v>221</v>
      </c>
      <c r="M92" s="29" t="s">
        <v>49</v>
      </c>
      <c r="N92" s="145"/>
    </row>
    <row r="93" spans="2:14" ht="25.8" x14ac:dyDescent="0.5">
      <c r="B93" s="30">
        <v>88</v>
      </c>
      <c r="C93" s="31" t="s">
        <v>393</v>
      </c>
      <c r="D93" s="31" t="s">
        <v>394</v>
      </c>
      <c r="E93" s="29" t="s">
        <v>49</v>
      </c>
      <c r="F93" s="29" t="s">
        <v>49</v>
      </c>
      <c r="G93" s="29" t="s">
        <v>221</v>
      </c>
      <c r="H93" s="29" t="s">
        <v>221</v>
      </c>
      <c r="I93" s="29" t="s">
        <v>49</v>
      </c>
      <c r="J93" s="29" t="s">
        <v>221</v>
      </c>
      <c r="K93" s="29" t="s">
        <v>221</v>
      </c>
      <c r="L93" s="29" t="s">
        <v>49</v>
      </c>
      <c r="M93" s="29" t="s">
        <v>49</v>
      </c>
      <c r="N93" s="145"/>
    </row>
    <row r="94" spans="2:14" ht="25.8" x14ac:dyDescent="0.5">
      <c r="B94" s="27">
        <v>89</v>
      </c>
      <c r="C94" s="28" t="s">
        <v>395</v>
      </c>
      <c r="D94" s="28" t="s">
        <v>396</v>
      </c>
      <c r="E94" s="29" t="s">
        <v>49</v>
      </c>
      <c r="F94" s="29" t="s">
        <v>221</v>
      </c>
      <c r="G94" s="29" t="s">
        <v>49</v>
      </c>
      <c r="H94" s="29" t="s">
        <v>221</v>
      </c>
      <c r="I94" s="29" t="s">
        <v>49</v>
      </c>
      <c r="J94" s="29" t="s">
        <v>221</v>
      </c>
      <c r="K94" s="29" t="s">
        <v>221</v>
      </c>
      <c r="L94" s="29" t="s">
        <v>221</v>
      </c>
      <c r="M94" s="29" t="s">
        <v>221</v>
      </c>
      <c r="N94" s="145"/>
    </row>
    <row r="95" spans="2:14" ht="25.8" x14ac:dyDescent="0.5">
      <c r="B95" s="30">
        <v>90</v>
      </c>
      <c r="C95" s="31" t="s">
        <v>397</v>
      </c>
      <c r="D95" s="31" t="s">
        <v>398</v>
      </c>
      <c r="E95" s="29" t="s">
        <v>49</v>
      </c>
      <c r="F95" s="29" t="s">
        <v>49</v>
      </c>
      <c r="G95" s="29" t="s">
        <v>221</v>
      </c>
      <c r="H95" s="29" t="s">
        <v>221</v>
      </c>
      <c r="I95" s="29" t="s">
        <v>49</v>
      </c>
      <c r="J95" s="29" t="s">
        <v>221</v>
      </c>
      <c r="K95" s="29" t="s">
        <v>221</v>
      </c>
      <c r="L95" s="29" t="s">
        <v>49</v>
      </c>
      <c r="M95" s="29" t="s">
        <v>49</v>
      </c>
      <c r="N95" s="145"/>
    </row>
    <row r="96" spans="2:14" ht="25.8" x14ac:dyDescent="0.5">
      <c r="B96" s="27">
        <v>91</v>
      </c>
      <c r="C96" s="28" t="s">
        <v>399</v>
      </c>
      <c r="D96" s="28" t="s">
        <v>400</v>
      </c>
      <c r="E96" s="29" t="s">
        <v>221</v>
      </c>
      <c r="F96" s="29" t="s">
        <v>49</v>
      </c>
      <c r="G96" s="29" t="s">
        <v>49</v>
      </c>
      <c r="H96" s="29" t="s">
        <v>49</v>
      </c>
      <c r="I96" s="29" t="s">
        <v>49</v>
      </c>
      <c r="J96" s="29" t="s">
        <v>49</v>
      </c>
      <c r="K96" s="29" t="s">
        <v>49</v>
      </c>
      <c r="L96" s="29" t="s">
        <v>49</v>
      </c>
      <c r="M96" s="29" t="s">
        <v>221</v>
      </c>
      <c r="N96" s="145"/>
    </row>
    <row r="97" spans="2:14" ht="25.8" x14ac:dyDescent="0.5">
      <c r="B97" s="30">
        <v>92</v>
      </c>
      <c r="C97" s="31" t="s">
        <v>401</v>
      </c>
      <c r="D97" s="31" t="s">
        <v>402</v>
      </c>
      <c r="E97" s="29" t="s">
        <v>49</v>
      </c>
      <c r="F97" s="29" t="s">
        <v>49</v>
      </c>
      <c r="G97" s="29" t="s">
        <v>49</v>
      </c>
      <c r="H97" s="29" t="s">
        <v>49</v>
      </c>
      <c r="I97" s="29" t="s">
        <v>49</v>
      </c>
      <c r="J97" s="29" t="s">
        <v>49</v>
      </c>
      <c r="K97" s="29" t="s">
        <v>221</v>
      </c>
      <c r="L97" s="29" t="s">
        <v>49</v>
      </c>
      <c r="M97" s="29" t="s">
        <v>49</v>
      </c>
      <c r="N97" s="145"/>
    </row>
    <row r="98" spans="2:14" ht="25.8" x14ac:dyDescent="0.5">
      <c r="B98" s="27">
        <v>93</v>
      </c>
      <c r="C98" s="28" t="s">
        <v>403</v>
      </c>
      <c r="D98" s="28" t="s">
        <v>404</v>
      </c>
      <c r="E98" s="29" t="s">
        <v>49</v>
      </c>
      <c r="F98" s="29" t="s">
        <v>49</v>
      </c>
      <c r="G98" s="29" t="s">
        <v>49</v>
      </c>
      <c r="H98" s="29" t="s">
        <v>49</v>
      </c>
      <c r="I98" s="29" t="s">
        <v>49</v>
      </c>
      <c r="J98" s="29" t="s">
        <v>49</v>
      </c>
      <c r="K98" s="29" t="s">
        <v>221</v>
      </c>
      <c r="L98" s="29" t="s">
        <v>49</v>
      </c>
      <c r="M98" s="29" t="s">
        <v>49</v>
      </c>
      <c r="N98" s="145"/>
    </row>
    <row r="99" spans="2:14" ht="25.8" x14ac:dyDescent="0.5">
      <c r="B99" s="30">
        <v>94</v>
      </c>
      <c r="C99" s="31" t="s">
        <v>405</v>
      </c>
      <c r="D99" s="31" t="s">
        <v>406</v>
      </c>
      <c r="E99" s="29" t="s">
        <v>49</v>
      </c>
      <c r="F99" s="29" t="s">
        <v>49</v>
      </c>
      <c r="G99" s="29" t="s">
        <v>49</v>
      </c>
      <c r="H99" s="29" t="s">
        <v>49</v>
      </c>
      <c r="I99" s="29" t="s">
        <v>49</v>
      </c>
      <c r="J99" s="29" t="s">
        <v>221</v>
      </c>
      <c r="K99" s="29" t="s">
        <v>221</v>
      </c>
      <c r="L99" s="29" t="s">
        <v>49</v>
      </c>
      <c r="M99" s="29" t="s">
        <v>49</v>
      </c>
      <c r="N99" s="145"/>
    </row>
    <row r="100" spans="2:14" ht="25.8" x14ac:dyDescent="0.5">
      <c r="B100" s="27">
        <v>95</v>
      </c>
      <c r="C100" s="28" t="s">
        <v>407</v>
      </c>
      <c r="D100" s="28" t="s">
        <v>408</v>
      </c>
      <c r="E100" s="29" t="s">
        <v>49</v>
      </c>
      <c r="F100" s="29" t="s">
        <v>49</v>
      </c>
      <c r="G100" s="29" t="s">
        <v>221</v>
      </c>
      <c r="H100" s="29" t="s">
        <v>221</v>
      </c>
      <c r="I100" s="29" t="s">
        <v>49</v>
      </c>
      <c r="J100" s="29" t="s">
        <v>221</v>
      </c>
      <c r="K100" s="29" t="s">
        <v>221</v>
      </c>
      <c r="L100" s="29" t="s">
        <v>49</v>
      </c>
      <c r="M100" s="29" t="s">
        <v>49</v>
      </c>
      <c r="N100" s="145"/>
    </row>
    <row r="101" spans="2:14" ht="25.8" x14ac:dyDescent="0.5">
      <c r="B101" s="30">
        <v>96</v>
      </c>
      <c r="C101" s="31" t="s">
        <v>409</v>
      </c>
      <c r="D101" s="31" t="s">
        <v>410</v>
      </c>
      <c r="E101" s="29" t="s">
        <v>49</v>
      </c>
      <c r="F101" s="29" t="s">
        <v>49</v>
      </c>
      <c r="G101" s="29" t="s">
        <v>221</v>
      </c>
      <c r="H101" s="29" t="s">
        <v>49</v>
      </c>
      <c r="I101" s="29" t="s">
        <v>49</v>
      </c>
      <c r="J101" s="29" t="s">
        <v>221</v>
      </c>
      <c r="K101" s="29" t="s">
        <v>49</v>
      </c>
      <c r="L101" s="29" t="s">
        <v>49</v>
      </c>
      <c r="M101" s="29" t="s">
        <v>49</v>
      </c>
      <c r="N101" s="145"/>
    </row>
    <row r="102" spans="2:14" ht="25.8" x14ac:dyDescent="0.5">
      <c r="B102" s="27">
        <v>97</v>
      </c>
      <c r="C102" s="28" t="s">
        <v>411</v>
      </c>
      <c r="D102" s="28" t="s">
        <v>412</v>
      </c>
      <c r="E102" s="29" t="s">
        <v>49</v>
      </c>
      <c r="F102" s="29" t="s">
        <v>49</v>
      </c>
      <c r="G102" s="29" t="s">
        <v>49</v>
      </c>
      <c r="H102" s="29" t="s">
        <v>49</v>
      </c>
      <c r="I102" s="29" t="s">
        <v>49</v>
      </c>
      <c r="J102" s="29" t="s">
        <v>221</v>
      </c>
      <c r="K102" s="29" t="s">
        <v>49</v>
      </c>
      <c r="L102" s="29" t="s">
        <v>49</v>
      </c>
      <c r="M102" s="29" t="s">
        <v>221</v>
      </c>
      <c r="N102" s="145"/>
    </row>
    <row r="103" spans="2:14" ht="25.8" x14ac:dyDescent="0.5">
      <c r="B103" s="30">
        <v>98</v>
      </c>
      <c r="C103" s="31" t="s">
        <v>413</v>
      </c>
      <c r="D103" s="31" t="s">
        <v>414</v>
      </c>
      <c r="E103" s="29" t="s">
        <v>49</v>
      </c>
      <c r="F103" s="29" t="s">
        <v>49</v>
      </c>
      <c r="G103" s="29" t="s">
        <v>49</v>
      </c>
      <c r="H103" s="29" t="s">
        <v>49</v>
      </c>
      <c r="I103" s="29" t="s">
        <v>49</v>
      </c>
      <c r="J103" s="29" t="s">
        <v>49</v>
      </c>
      <c r="K103" s="29" t="s">
        <v>221</v>
      </c>
      <c r="L103" s="29" t="s">
        <v>49</v>
      </c>
      <c r="M103" s="29" t="s">
        <v>49</v>
      </c>
      <c r="N103" s="145"/>
    </row>
    <row r="104" spans="2:14" ht="25.8" x14ac:dyDescent="0.5">
      <c r="B104" s="27">
        <v>99</v>
      </c>
      <c r="C104" s="28" t="s">
        <v>415</v>
      </c>
      <c r="D104" s="28" t="s">
        <v>416</v>
      </c>
      <c r="E104" s="29" t="s">
        <v>221</v>
      </c>
      <c r="F104" s="29" t="s">
        <v>49</v>
      </c>
      <c r="G104" s="29" t="s">
        <v>221</v>
      </c>
      <c r="H104" s="29" t="s">
        <v>49</v>
      </c>
      <c r="I104" s="29" t="s">
        <v>49</v>
      </c>
      <c r="J104" s="29" t="s">
        <v>221</v>
      </c>
      <c r="K104" s="29" t="s">
        <v>49</v>
      </c>
      <c r="L104" s="29" t="s">
        <v>49</v>
      </c>
      <c r="M104" s="29" t="s">
        <v>221</v>
      </c>
      <c r="N104" s="145"/>
    </row>
    <row r="105" spans="2:14" ht="25.8" x14ac:dyDescent="0.5">
      <c r="B105" s="30">
        <v>100</v>
      </c>
      <c r="C105" s="31" t="s">
        <v>417</v>
      </c>
      <c r="D105" s="31" t="s">
        <v>418</v>
      </c>
      <c r="E105" s="29" t="s">
        <v>49</v>
      </c>
      <c r="F105" s="29" t="s">
        <v>49</v>
      </c>
      <c r="G105" s="29" t="s">
        <v>49</v>
      </c>
      <c r="H105" s="29" t="s">
        <v>221</v>
      </c>
      <c r="I105" s="29" t="s">
        <v>49</v>
      </c>
      <c r="J105" s="29" t="s">
        <v>221</v>
      </c>
      <c r="K105" s="29" t="s">
        <v>221</v>
      </c>
      <c r="L105" s="29" t="s">
        <v>49</v>
      </c>
      <c r="M105" s="29" t="s">
        <v>49</v>
      </c>
      <c r="N105" s="145"/>
    </row>
    <row r="106" spans="2:14" ht="25.8" x14ac:dyDescent="0.5">
      <c r="B106" s="27">
        <v>101</v>
      </c>
      <c r="C106" s="28" t="s">
        <v>419</v>
      </c>
      <c r="D106" s="28" t="s">
        <v>420</v>
      </c>
      <c r="E106" s="29" t="s">
        <v>49</v>
      </c>
      <c r="F106" s="29" t="s">
        <v>49</v>
      </c>
      <c r="G106" s="29" t="s">
        <v>221</v>
      </c>
      <c r="H106" s="29" t="s">
        <v>221</v>
      </c>
      <c r="I106" s="29" t="s">
        <v>49</v>
      </c>
      <c r="J106" s="29" t="s">
        <v>221</v>
      </c>
      <c r="K106" s="29" t="s">
        <v>221</v>
      </c>
      <c r="L106" s="29" t="s">
        <v>49</v>
      </c>
      <c r="M106" s="29" t="s">
        <v>49</v>
      </c>
      <c r="N106" s="145"/>
    </row>
    <row r="107" spans="2:14" ht="25.8" x14ac:dyDescent="0.5">
      <c r="B107" s="30">
        <v>102</v>
      </c>
      <c r="C107" s="31" t="s">
        <v>421</v>
      </c>
      <c r="D107" s="31" t="s">
        <v>422</v>
      </c>
      <c r="E107" s="29" t="s">
        <v>49</v>
      </c>
      <c r="F107" s="29" t="s">
        <v>49</v>
      </c>
      <c r="G107" s="29" t="s">
        <v>49</v>
      </c>
      <c r="H107" s="29" t="s">
        <v>49</v>
      </c>
      <c r="I107" s="29" t="s">
        <v>221</v>
      </c>
      <c r="J107" s="29" t="s">
        <v>49</v>
      </c>
      <c r="K107" s="29" t="s">
        <v>49</v>
      </c>
      <c r="L107" s="29" t="s">
        <v>49</v>
      </c>
      <c r="M107" s="29" t="s">
        <v>49</v>
      </c>
      <c r="N107" s="145"/>
    </row>
    <row r="108" spans="2:14" ht="25.8" x14ac:dyDescent="0.5">
      <c r="B108" s="27">
        <v>103</v>
      </c>
      <c r="C108" s="28" t="s">
        <v>423</v>
      </c>
      <c r="D108" s="28" t="s">
        <v>424</v>
      </c>
      <c r="E108" s="29" t="s">
        <v>49</v>
      </c>
      <c r="F108" s="29" t="s">
        <v>49</v>
      </c>
      <c r="G108" s="29" t="s">
        <v>49</v>
      </c>
      <c r="H108" s="29" t="s">
        <v>49</v>
      </c>
      <c r="I108" s="29" t="s">
        <v>49</v>
      </c>
      <c r="J108" s="29" t="s">
        <v>221</v>
      </c>
      <c r="K108" s="29" t="s">
        <v>221</v>
      </c>
      <c r="L108" s="29" t="s">
        <v>49</v>
      </c>
      <c r="M108" s="29" t="s">
        <v>49</v>
      </c>
      <c r="N108" s="145"/>
    </row>
    <row r="109" spans="2:14" ht="25.8" x14ac:dyDescent="0.5">
      <c r="B109" s="30">
        <v>104</v>
      </c>
      <c r="C109" s="31" t="s">
        <v>425</v>
      </c>
      <c r="D109" s="31" t="s">
        <v>426</v>
      </c>
      <c r="E109" s="29" t="s">
        <v>49</v>
      </c>
      <c r="F109" s="29" t="s">
        <v>49</v>
      </c>
      <c r="G109" s="29" t="s">
        <v>49</v>
      </c>
      <c r="H109" s="29" t="s">
        <v>49</v>
      </c>
      <c r="I109" s="29" t="s">
        <v>49</v>
      </c>
      <c r="J109" s="29" t="s">
        <v>221</v>
      </c>
      <c r="K109" s="29" t="s">
        <v>221</v>
      </c>
      <c r="L109" s="29" t="s">
        <v>49</v>
      </c>
      <c r="M109" s="29" t="s">
        <v>49</v>
      </c>
      <c r="N109" s="145"/>
    </row>
    <row r="110" spans="2:14" ht="25.8" x14ac:dyDescent="0.5">
      <c r="B110" s="27">
        <v>105</v>
      </c>
      <c r="C110" s="28" t="s">
        <v>427</v>
      </c>
      <c r="D110" s="28" t="s">
        <v>428</v>
      </c>
      <c r="E110" s="29" t="s">
        <v>221</v>
      </c>
      <c r="F110" s="29" t="s">
        <v>49</v>
      </c>
      <c r="G110" s="29" t="s">
        <v>221</v>
      </c>
      <c r="H110" s="29" t="s">
        <v>49</v>
      </c>
      <c r="I110" s="29" t="s">
        <v>49</v>
      </c>
      <c r="J110" s="29" t="s">
        <v>221</v>
      </c>
      <c r="K110" s="29" t="s">
        <v>49</v>
      </c>
      <c r="L110" s="29" t="s">
        <v>49</v>
      </c>
      <c r="M110" s="29" t="s">
        <v>221</v>
      </c>
      <c r="N110" s="145"/>
    </row>
    <row r="111" spans="2:14" ht="25.8" x14ac:dyDescent="0.5">
      <c r="B111" s="30">
        <v>106</v>
      </c>
      <c r="C111" s="31" t="s">
        <v>429</v>
      </c>
      <c r="D111" s="31" t="s">
        <v>430</v>
      </c>
      <c r="E111" s="29" t="s">
        <v>49</v>
      </c>
      <c r="F111" s="29" t="s">
        <v>49</v>
      </c>
      <c r="G111" s="29" t="s">
        <v>49</v>
      </c>
      <c r="H111" s="29" t="s">
        <v>49</v>
      </c>
      <c r="I111" s="29" t="s">
        <v>49</v>
      </c>
      <c r="J111" s="29" t="s">
        <v>221</v>
      </c>
      <c r="K111" s="29" t="s">
        <v>49</v>
      </c>
      <c r="L111" s="29" t="s">
        <v>49</v>
      </c>
      <c r="M111" s="29" t="s">
        <v>49</v>
      </c>
      <c r="N111" s="145"/>
    </row>
    <row r="112" spans="2:14" ht="25.8" x14ac:dyDescent="0.5">
      <c r="B112" s="27">
        <v>107</v>
      </c>
      <c r="C112" s="28" t="s">
        <v>431</v>
      </c>
      <c r="D112" s="28" t="s">
        <v>432</v>
      </c>
      <c r="E112" s="29" t="s">
        <v>49</v>
      </c>
      <c r="F112" s="29" t="s">
        <v>49</v>
      </c>
      <c r="G112" s="29" t="s">
        <v>49</v>
      </c>
      <c r="H112" s="29" t="s">
        <v>221</v>
      </c>
      <c r="I112" s="29" t="s">
        <v>221</v>
      </c>
      <c r="J112" s="29" t="s">
        <v>49</v>
      </c>
      <c r="K112" s="29" t="s">
        <v>221</v>
      </c>
      <c r="L112" s="29" t="s">
        <v>49</v>
      </c>
      <c r="M112" s="29" t="s">
        <v>49</v>
      </c>
      <c r="N112" s="145"/>
    </row>
    <row r="113" spans="2:14" ht="25.8" x14ac:dyDescent="0.5">
      <c r="B113" s="30">
        <v>108</v>
      </c>
      <c r="C113" s="31" t="s">
        <v>433</v>
      </c>
      <c r="D113" s="31" t="s">
        <v>434</v>
      </c>
      <c r="E113" s="29" t="s">
        <v>49</v>
      </c>
      <c r="F113" s="29" t="s">
        <v>49</v>
      </c>
      <c r="G113" s="29" t="s">
        <v>221</v>
      </c>
      <c r="H113" s="29" t="s">
        <v>49</v>
      </c>
      <c r="I113" s="29" t="s">
        <v>49</v>
      </c>
      <c r="J113" s="29" t="s">
        <v>221</v>
      </c>
      <c r="K113" s="29" t="s">
        <v>49</v>
      </c>
      <c r="L113" s="29" t="s">
        <v>49</v>
      </c>
      <c r="M113" s="29" t="s">
        <v>49</v>
      </c>
      <c r="N113" s="145"/>
    </row>
    <row r="114" spans="2:14" ht="25.8" x14ac:dyDescent="0.5">
      <c r="B114" s="27">
        <v>109</v>
      </c>
      <c r="C114" s="28" t="s">
        <v>435</v>
      </c>
      <c r="D114" s="28" t="s">
        <v>436</v>
      </c>
      <c r="E114" s="29" t="s">
        <v>49</v>
      </c>
      <c r="F114" s="29" t="s">
        <v>49</v>
      </c>
      <c r="G114" s="29" t="s">
        <v>49</v>
      </c>
      <c r="H114" s="29" t="s">
        <v>49</v>
      </c>
      <c r="I114" s="29" t="s">
        <v>49</v>
      </c>
      <c r="J114" s="29" t="s">
        <v>221</v>
      </c>
      <c r="K114" s="29" t="s">
        <v>221</v>
      </c>
      <c r="L114" s="29" t="s">
        <v>49</v>
      </c>
      <c r="M114" s="29" t="s">
        <v>49</v>
      </c>
      <c r="N114" s="145"/>
    </row>
    <row r="115" spans="2:14" ht="25.8" x14ac:dyDescent="0.5">
      <c r="B115" s="30">
        <v>110</v>
      </c>
      <c r="C115" s="31" t="s">
        <v>437</v>
      </c>
      <c r="D115" s="31" t="s">
        <v>438</v>
      </c>
      <c r="E115" s="29" t="s">
        <v>49</v>
      </c>
      <c r="F115" s="29" t="s">
        <v>49</v>
      </c>
      <c r="G115" s="29" t="s">
        <v>221</v>
      </c>
      <c r="H115" s="29" t="s">
        <v>49</v>
      </c>
      <c r="I115" s="29" t="s">
        <v>49</v>
      </c>
      <c r="J115" s="29" t="s">
        <v>221</v>
      </c>
      <c r="K115" s="29" t="s">
        <v>49</v>
      </c>
      <c r="L115" s="29" t="s">
        <v>49</v>
      </c>
      <c r="M115" s="29" t="s">
        <v>49</v>
      </c>
      <c r="N115" s="145"/>
    </row>
    <row r="116" spans="2:14" ht="25.8" x14ac:dyDescent="0.5">
      <c r="B116" s="27">
        <v>111</v>
      </c>
      <c r="C116" s="28" t="s">
        <v>439</v>
      </c>
      <c r="D116" s="28" t="s">
        <v>440</v>
      </c>
      <c r="E116" s="29" t="s">
        <v>49</v>
      </c>
      <c r="F116" s="29" t="s">
        <v>49</v>
      </c>
      <c r="G116" s="29" t="s">
        <v>221</v>
      </c>
      <c r="H116" s="29" t="s">
        <v>221</v>
      </c>
      <c r="I116" s="29" t="s">
        <v>49</v>
      </c>
      <c r="J116" s="29" t="s">
        <v>221</v>
      </c>
      <c r="K116" s="29" t="s">
        <v>49</v>
      </c>
      <c r="L116" s="29" t="s">
        <v>49</v>
      </c>
      <c r="M116" s="29" t="s">
        <v>221</v>
      </c>
      <c r="N116" s="145"/>
    </row>
    <row r="117" spans="2:14" ht="25.8" x14ac:dyDescent="0.5">
      <c r="B117" s="30">
        <v>112</v>
      </c>
      <c r="C117" s="31" t="s">
        <v>441</v>
      </c>
      <c r="D117" s="31" t="s">
        <v>442</v>
      </c>
      <c r="E117" s="29" t="s">
        <v>49</v>
      </c>
      <c r="F117" s="29" t="s">
        <v>49</v>
      </c>
      <c r="G117" s="29" t="s">
        <v>49</v>
      </c>
      <c r="H117" s="29" t="s">
        <v>49</v>
      </c>
      <c r="I117" s="29" t="s">
        <v>49</v>
      </c>
      <c r="J117" s="29" t="s">
        <v>221</v>
      </c>
      <c r="K117" s="29" t="s">
        <v>221</v>
      </c>
      <c r="L117" s="29" t="s">
        <v>49</v>
      </c>
      <c r="M117" s="29" t="s">
        <v>49</v>
      </c>
      <c r="N117" s="145"/>
    </row>
    <row r="118" spans="2:14" ht="25.8" x14ac:dyDescent="0.5">
      <c r="B118" s="27">
        <v>113</v>
      </c>
      <c r="C118" s="28" t="s">
        <v>443</v>
      </c>
      <c r="D118" s="28" t="s">
        <v>444</v>
      </c>
      <c r="E118" s="29" t="s">
        <v>49</v>
      </c>
      <c r="F118" s="29" t="s">
        <v>49</v>
      </c>
      <c r="G118" s="29" t="s">
        <v>221</v>
      </c>
      <c r="H118" s="29" t="s">
        <v>221</v>
      </c>
      <c r="I118" s="29" t="s">
        <v>49</v>
      </c>
      <c r="J118" s="29" t="s">
        <v>221</v>
      </c>
      <c r="K118" s="29" t="s">
        <v>221</v>
      </c>
      <c r="L118" s="29" t="s">
        <v>49</v>
      </c>
      <c r="M118" s="29" t="s">
        <v>49</v>
      </c>
      <c r="N118" s="145"/>
    </row>
    <row r="119" spans="2:14" ht="25.8" x14ac:dyDescent="0.5">
      <c r="B119" s="30">
        <v>114</v>
      </c>
      <c r="C119" s="31" t="s">
        <v>445</v>
      </c>
      <c r="D119" s="31" t="s">
        <v>446</v>
      </c>
      <c r="E119" s="29" t="s">
        <v>49</v>
      </c>
      <c r="F119" s="29" t="s">
        <v>49</v>
      </c>
      <c r="G119" s="29" t="s">
        <v>221</v>
      </c>
      <c r="H119" s="29" t="s">
        <v>49</v>
      </c>
      <c r="I119" s="29" t="s">
        <v>49</v>
      </c>
      <c r="J119" s="29" t="s">
        <v>221</v>
      </c>
      <c r="K119" s="29" t="s">
        <v>49</v>
      </c>
      <c r="L119" s="29" t="s">
        <v>49</v>
      </c>
      <c r="M119" s="29" t="s">
        <v>49</v>
      </c>
      <c r="N119" s="145"/>
    </row>
    <row r="120" spans="2:14" ht="25.8" x14ac:dyDescent="0.5">
      <c r="B120" s="27">
        <v>115</v>
      </c>
      <c r="C120" s="28" t="s">
        <v>447</v>
      </c>
      <c r="D120" s="28" t="s">
        <v>448</v>
      </c>
      <c r="E120" s="29" t="s">
        <v>49</v>
      </c>
      <c r="F120" s="29" t="s">
        <v>49</v>
      </c>
      <c r="G120" s="29" t="s">
        <v>49</v>
      </c>
      <c r="H120" s="29" t="s">
        <v>49</v>
      </c>
      <c r="I120" s="29" t="s">
        <v>49</v>
      </c>
      <c r="J120" s="29" t="s">
        <v>221</v>
      </c>
      <c r="K120" s="29" t="s">
        <v>221</v>
      </c>
      <c r="L120" s="29" t="s">
        <v>49</v>
      </c>
      <c r="M120" s="29" t="s">
        <v>49</v>
      </c>
      <c r="N120" s="145"/>
    </row>
    <row r="121" spans="2:14" ht="25.8" x14ac:dyDescent="0.5">
      <c r="B121" s="30">
        <v>116</v>
      </c>
      <c r="C121" s="31" t="s">
        <v>449</v>
      </c>
      <c r="D121" s="31" t="s">
        <v>450</v>
      </c>
      <c r="E121" s="29" t="s">
        <v>49</v>
      </c>
      <c r="F121" s="29" t="s">
        <v>49</v>
      </c>
      <c r="G121" s="29" t="s">
        <v>49</v>
      </c>
      <c r="H121" s="29" t="s">
        <v>49</v>
      </c>
      <c r="I121" s="29" t="s">
        <v>49</v>
      </c>
      <c r="J121" s="29" t="s">
        <v>221</v>
      </c>
      <c r="K121" s="29" t="s">
        <v>49</v>
      </c>
      <c r="L121" s="29" t="s">
        <v>49</v>
      </c>
      <c r="M121" s="29" t="s">
        <v>49</v>
      </c>
      <c r="N121" s="145"/>
    </row>
    <row r="122" spans="2:14" ht="25.8" x14ac:dyDescent="0.5">
      <c r="B122" s="27">
        <v>117</v>
      </c>
      <c r="C122" s="28" t="s">
        <v>451</v>
      </c>
      <c r="D122" s="28" t="s">
        <v>452</v>
      </c>
      <c r="E122" s="29" t="s">
        <v>49</v>
      </c>
      <c r="F122" s="29" t="s">
        <v>49</v>
      </c>
      <c r="G122" s="29" t="s">
        <v>221</v>
      </c>
      <c r="H122" s="29" t="s">
        <v>221</v>
      </c>
      <c r="I122" s="29" t="s">
        <v>49</v>
      </c>
      <c r="J122" s="29" t="s">
        <v>49</v>
      </c>
      <c r="K122" s="29" t="s">
        <v>221</v>
      </c>
      <c r="L122" s="29" t="s">
        <v>49</v>
      </c>
      <c r="M122" s="29" t="s">
        <v>49</v>
      </c>
      <c r="N122" s="145"/>
    </row>
    <row r="123" spans="2:14" ht="25.8" x14ac:dyDescent="0.5">
      <c r="B123" s="30">
        <v>118</v>
      </c>
      <c r="C123" s="31" t="s">
        <v>453</v>
      </c>
      <c r="D123" s="31" t="s">
        <v>454</v>
      </c>
      <c r="E123" s="29" t="s">
        <v>49</v>
      </c>
      <c r="F123" s="29" t="s">
        <v>221</v>
      </c>
      <c r="G123" s="29" t="s">
        <v>221</v>
      </c>
      <c r="H123" s="29" t="s">
        <v>221</v>
      </c>
      <c r="I123" s="29" t="s">
        <v>221</v>
      </c>
      <c r="J123" s="29" t="s">
        <v>49</v>
      </c>
      <c r="K123" s="29" t="s">
        <v>49</v>
      </c>
      <c r="L123" s="29" t="s">
        <v>49</v>
      </c>
      <c r="M123" s="29" t="s">
        <v>49</v>
      </c>
      <c r="N123" s="145"/>
    </row>
    <row r="124" spans="2:14" ht="25.8" x14ac:dyDescent="0.5">
      <c r="B124" s="27">
        <v>119</v>
      </c>
      <c r="C124" s="28" t="s">
        <v>455</v>
      </c>
      <c r="D124" s="28" t="s">
        <v>456</v>
      </c>
      <c r="E124" s="29" t="s">
        <v>49</v>
      </c>
      <c r="F124" s="29" t="s">
        <v>49</v>
      </c>
      <c r="G124" s="29" t="s">
        <v>221</v>
      </c>
      <c r="H124" s="29" t="s">
        <v>221</v>
      </c>
      <c r="I124" s="29" t="s">
        <v>49</v>
      </c>
      <c r="J124" s="29" t="s">
        <v>49</v>
      </c>
      <c r="K124" s="29" t="s">
        <v>49</v>
      </c>
      <c r="L124" s="29" t="s">
        <v>49</v>
      </c>
      <c r="M124" s="29" t="s">
        <v>49</v>
      </c>
      <c r="N124" s="145"/>
    </row>
    <row r="125" spans="2:14" ht="25.8" x14ac:dyDescent="0.5">
      <c r="B125" s="30">
        <v>120</v>
      </c>
      <c r="C125" s="31" t="s">
        <v>457</v>
      </c>
      <c r="D125" s="31" t="s">
        <v>458</v>
      </c>
      <c r="E125" s="29" t="s">
        <v>49</v>
      </c>
      <c r="F125" s="29" t="s">
        <v>49</v>
      </c>
      <c r="G125" s="29" t="s">
        <v>49</v>
      </c>
      <c r="H125" s="29" t="s">
        <v>221</v>
      </c>
      <c r="I125" s="29" t="s">
        <v>221</v>
      </c>
      <c r="J125" s="29" t="s">
        <v>49</v>
      </c>
      <c r="K125" s="29" t="s">
        <v>49</v>
      </c>
      <c r="L125" s="29" t="s">
        <v>49</v>
      </c>
      <c r="M125" s="29" t="s">
        <v>49</v>
      </c>
      <c r="N125" s="145"/>
    </row>
    <row r="126" spans="2:14" ht="25.8" x14ac:dyDescent="0.5">
      <c r="B126" s="27">
        <v>121</v>
      </c>
      <c r="C126" s="28" t="s">
        <v>459</v>
      </c>
      <c r="D126" s="28" t="s">
        <v>460</v>
      </c>
      <c r="E126" s="29" t="s">
        <v>49</v>
      </c>
      <c r="F126" s="29" t="s">
        <v>49</v>
      </c>
      <c r="G126" s="29" t="s">
        <v>49</v>
      </c>
      <c r="H126" s="29" t="s">
        <v>49</v>
      </c>
      <c r="I126" s="29" t="s">
        <v>49</v>
      </c>
      <c r="J126" s="29" t="s">
        <v>221</v>
      </c>
      <c r="K126" s="29" t="s">
        <v>49</v>
      </c>
      <c r="L126" s="29" t="s">
        <v>49</v>
      </c>
      <c r="M126" s="29" t="s">
        <v>221</v>
      </c>
      <c r="N126" s="145"/>
    </row>
    <row r="127" spans="2:14" ht="25.8" x14ac:dyDescent="0.5">
      <c r="B127" s="30">
        <v>122</v>
      </c>
      <c r="C127" s="31" t="s">
        <v>461</v>
      </c>
      <c r="D127" s="31" t="s">
        <v>462</v>
      </c>
      <c r="E127" s="29" t="s">
        <v>221</v>
      </c>
      <c r="F127" s="29" t="s">
        <v>49</v>
      </c>
      <c r="G127" s="29" t="s">
        <v>49</v>
      </c>
      <c r="H127" s="29" t="s">
        <v>49</v>
      </c>
      <c r="I127" s="29" t="s">
        <v>49</v>
      </c>
      <c r="J127" s="29" t="s">
        <v>221</v>
      </c>
      <c r="K127" s="29" t="s">
        <v>49</v>
      </c>
      <c r="L127" s="29" t="s">
        <v>49</v>
      </c>
      <c r="M127" s="29" t="s">
        <v>221</v>
      </c>
      <c r="N127" s="145"/>
    </row>
    <row r="128" spans="2:14" ht="25.8" x14ac:dyDescent="0.5">
      <c r="B128" s="27">
        <v>123</v>
      </c>
      <c r="C128" s="28" t="s">
        <v>463</v>
      </c>
      <c r="D128" s="28" t="s">
        <v>464</v>
      </c>
      <c r="E128" s="29" t="s">
        <v>49</v>
      </c>
      <c r="F128" s="29" t="s">
        <v>221</v>
      </c>
      <c r="G128" s="29" t="s">
        <v>221</v>
      </c>
      <c r="H128" s="29" t="s">
        <v>221</v>
      </c>
      <c r="I128" s="29" t="s">
        <v>49</v>
      </c>
      <c r="J128" s="29" t="s">
        <v>221</v>
      </c>
      <c r="K128" s="29" t="s">
        <v>221</v>
      </c>
      <c r="L128" s="29" t="s">
        <v>221</v>
      </c>
      <c r="M128" s="29" t="s">
        <v>49</v>
      </c>
      <c r="N128" s="145"/>
    </row>
    <row r="129" spans="2:14" ht="25.8" x14ac:dyDescent="0.5">
      <c r="B129" s="30">
        <v>124</v>
      </c>
      <c r="C129" s="31" t="s">
        <v>465</v>
      </c>
      <c r="D129" s="31" t="s">
        <v>466</v>
      </c>
      <c r="E129" s="29" t="s">
        <v>221</v>
      </c>
      <c r="F129" s="29" t="s">
        <v>221</v>
      </c>
      <c r="G129" s="29" t="s">
        <v>49</v>
      </c>
      <c r="H129" s="29" t="s">
        <v>49</v>
      </c>
      <c r="I129" s="29" t="s">
        <v>49</v>
      </c>
      <c r="J129" s="29" t="s">
        <v>221</v>
      </c>
      <c r="K129" s="29" t="s">
        <v>221</v>
      </c>
      <c r="L129" s="29" t="s">
        <v>221</v>
      </c>
      <c r="M129" s="29" t="s">
        <v>221</v>
      </c>
      <c r="N129" s="145"/>
    </row>
    <row r="130" spans="2:14" ht="25.8" x14ac:dyDescent="0.5">
      <c r="B130" s="27">
        <v>125</v>
      </c>
      <c r="C130" s="28" t="s">
        <v>467</v>
      </c>
      <c r="D130" s="28" t="s">
        <v>468</v>
      </c>
      <c r="E130" s="29" t="s">
        <v>221</v>
      </c>
      <c r="F130" s="29" t="s">
        <v>221</v>
      </c>
      <c r="G130" s="29" t="s">
        <v>49</v>
      </c>
      <c r="H130" s="29" t="s">
        <v>49</v>
      </c>
      <c r="I130" s="29" t="s">
        <v>49</v>
      </c>
      <c r="J130" s="29" t="s">
        <v>221</v>
      </c>
      <c r="K130" s="29" t="s">
        <v>221</v>
      </c>
      <c r="L130" s="29" t="s">
        <v>221</v>
      </c>
      <c r="M130" s="29" t="s">
        <v>221</v>
      </c>
      <c r="N130" s="145"/>
    </row>
    <row r="131" spans="2:14" ht="25.8" x14ac:dyDescent="0.5">
      <c r="B131" s="30">
        <v>126</v>
      </c>
      <c r="C131" s="31" t="s">
        <v>469</v>
      </c>
      <c r="D131" s="31" t="s">
        <v>470</v>
      </c>
      <c r="E131" s="29" t="s">
        <v>49</v>
      </c>
      <c r="F131" s="29" t="s">
        <v>49</v>
      </c>
      <c r="G131" s="29" t="s">
        <v>221</v>
      </c>
      <c r="H131" s="29" t="s">
        <v>221</v>
      </c>
      <c r="I131" s="29" t="s">
        <v>221</v>
      </c>
      <c r="J131" s="29" t="s">
        <v>221</v>
      </c>
      <c r="K131" s="29" t="s">
        <v>221</v>
      </c>
      <c r="L131" s="29" t="s">
        <v>49</v>
      </c>
      <c r="M131" s="29" t="s">
        <v>49</v>
      </c>
      <c r="N131" s="145"/>
    </row>
    <row r="132" spans="2:14" ht="25.8" x14ac:dyDescent="0.5">
      <c r="B132" s="27">
        <v>127</v>
      </c>
      <c r="C132" s="28" t="s">
        <v>471</v>
      </c>
      <c r="D132" s="28" t="s">
        <v>472</v>
      </c>
      <c r="E132" s="29" t="s">
        <v>221</v>
      </c>
      <c r="F132" s="29" t="s">
        <v>221</v>
      </c>
      <c r="G132" s="29" t="s">
        <v>221</v>
      </c>
      <c r="H132" s="29" t="s">
        <v>221</v>
      </c>
      <c r="I132" s="29" t="s">
        <v>49</v>
      </c>
      <c r="J132" s="29" t="s">
        <v>221</v>
      </c>
      <c r="K132" s="29" t="s">
        <v>221</v>
      </c>
      <c r="L132" s="29" t="s">
        <v>221</v>
      </c>
      <c r="M132" s="29" t="s">
        <v>49</v>
      </c>
      <c r="N132" s="145"/>
    </row>
    <row r="133" spans="2:14" ht="25.8" x14ac:dyDescent="0.5">
      <c r="B133" s="30">
        <v>128</v>
      </c>
      <c r="C133" s="31" t="s">
        <v>473</v>
      </c>
      <c r="D133" s="31" t="s">
        <v>474</v>
      </c>
      <c r="E133" s="29" t="s">
        <v>49</v>
      </c>
      <c r="F133" s="29" t="s">
        <v>49</v>
      </c>
      <c r="G133" s="29" t="s">
        <v>49</v>
      </c>
      <c r="H133" s="29" t="s">
        <v>49</v>
      </c>
      <c r="I133" s="29" t="s">
        <v>49</v>
      </c>
      <c r="J133" s="29" t="s">
        <v>49</v>
      </c>
      <c r="K133" s="29" t="s">
        <v>221</v>
      </c>
      <c r="L133" s="29" t="s">
        <v>49</v>
      </c>
      <c r="M133" s="29" t="s">
        <v>49</v>
      </c>
      <c r="N133" s="145"/>
    </row>
    <row r="134" spans="2:14" ht="25.8" x14ac:dyDescent="0.5">
      <c r="B134" s="27">
        <v>129</v>
      </c>
      <c r="C134" s="28" t="s">
        <v>475</v>
      </c>
      <c r="D134" s="28" t="s">
        <v>476</v>
      </c>
      <c r="E134" s="29" t="s">
        <v>49</v>
      </c>
      <c r="F134" s="29" t="s">
        <v>49</v>
      </c>
      <c r="G134" s="29" t="s">
        <v>49</v>
      </c>
      <c r="H134" s="29" t="s">
        <v>221</v>
      </c>
      <c r="I134" s="29" t="s">
        <v>221</v>
      </c>
      <c r="J134" s="29" t="s">
        <v>49</v>
      </c>
      <c r="K134" s="29" t="s">
        <v>221</v>
      </c>
      <c r="L134" s="29" t="s">
        <v>49</v>
      </c>
      <c r="M134" s="29" t="s">
        <v>49</v>
      </c>
      <c r="N134" s="145"/>
    </row>
    <row r="135" spans="2:14" ht="25.8" x14ac:dyDescent="0.5">
      <c r="B135" s="30">
        <v>130</v>
      </c>
      <c r="C135" s="31" t="s">
        <v>477</v>
      </c>
      <c r="D135" s="31" t="s">
        <v>478</v>
      </c>
      <c r="E135" s="29" t="s">
        <v>49</v>
      </c>
      <c r="F135" s="29" t="s">
        <v>49</v>
      </c>
      <c r="G135" s="29" t="s">
        <v>49</v>
      </c>
      <c r="H135" s="29" t="s">
        <v>49</v>
      </c>
      <c r="I135" s="29" t="s">
        <v>49</v>
      </c>
      <c r="J135" s="29" t="s">
        <v>221</v>
      </c>
      <c r="K135" s="29" t="s">
        <v>221</v>
      </c>
      <c r="L135" s="29" t="s">
        <v>221</v>
      </c>
      <c r="M135" s="29" t="s">
        <v>221</v>
      </c>
      <c r="N135" s="145"/>
    </row>
    <row r="136" spans="2:14" ht="25.8" x14ac:dyDescent="0.5">
      <c r="B136" s="27">
        <v>131</v>
      </c>
      <c r="C136" s="28" t="s">
        <v>479</v>
      </c>
      <c r="D136" s="28" t="s">
        <v>480</v>
      </c>
      <c r="E136" s="29" t="s">
        <v>49</v>
      </c>
      <c r="F136" s="29" t="s">
        <v>49</v>
      </c>
      <c r="G136" s="29" t="s">
        <v>221</v>
      </c>
      <c r="H136" s="29" t="s">
        <v>49</v>
      </c>
      <c r="I136" s="29" t="s">
        <v>49</v>
      </c>
      <c r="J136" s="29" t="s">
        <v>221</v>
      </c>
      <c r="K136" s="29" t="s">
        <v>49</v>
      </c>
      <c r="L136" s="29" t="s">
        <v>49</v>
      </c>
      <c r="M136" s="29" t="s">
        <v>49</v>
      </c>
      <c r="N136" s="145"/>
    </row>
    <row r="137" spans="2:14" ht="25.8" x14ac:dyDescent="0.5">
      <c r="B137" s="30">
        <v>132</v>
      </c>
      <c r="C137" s="31" t="s">
        <v>481</v>
      </c>
      <c r="D137" s="31" t="s">
        <v>482</v>
      </c>
      <c r="E137" s="29" t="s">
        <v>49</v>
      </c>
      <c r="F137" s="29" t="s">
        <v>49</v>
      </c>
      <c r="G137" s="29" t="s">
        <v>221</v>
      </c>
      <c r="H137" s="29" t="s">
        <v>49</v>
      </c>
      <c r="I137" s="29" t="s">
        <v>49</v>
      </c>
      <c r="J137" s="29" t="s">
        <v>221</v>
      </c>
      <c r="K137" s="29" t="s">
        <v>49</v>
      </c>
      <c r="L137" s="29" t="s">
        <v>49</v>
      </c>
      <c r="M137" s="29" t="s">
        <v>49</v>
      </c>
      <c r="N137" s="145"/>
    </row>
    <row r="138" spans="2:14" ht="25.8" x14ac:dyDescent="0.5">
      <c r="B138" s="27">
        <v>133</v>
      </c>
      <c r="C138" s="28" t="s">
        <v>483</v>
      </c>
      <c r="D138" s="28" t="s">
        <v>484</v>
      </c>
      <c r="E138" s="29" t="s">
        <v>221</v>
      </c>
      <c r="F138" s="29" t="s">
        <v>49</v>
      </c>
      <c r="G138" s="29" t="s">
        <v>221</v>
      </c>
      <c r="H138" s="29" t="s">
        <v>49</v>
      </c>
      <c r="I138" s="29" t="s">
        <v>49</v>
      </c>
      <c r="J138" s="29" t="s">
        <v>49</v>
      </c>
      <c r="K138" s="29" t="s">
        <v>49</v>
      </c>
      <c r="L138" s="29" t="s">
        <v>49</v>
      </c>
      <c r="M138" s="29" t="s">
        <v>221</v>
      </c>
      <c r="N138" s="145"/>
    </row>
    <row r="139" spans="2:14" ht="25.8" x14ac:dyDescent="0.5">
      <c r="B139" s="30">
        <v>134</v>
      </c>
      <c r="C139" s="31" t="s">
        <v>485</v>
      </c>
      <c r="D139" s="31" t="s">
        <v>486</v>
      </c>
      <c r="E139" s="29" t="s">
        <v>49</v>
      </c>
      <c r="F139" s="29" t="s">
        <v>49</v>
      </c>
      <c r="G139" s="29" t="s">
        <v>221</v>
      </c>
      <c r="H139" s="29" t="s">
        <v>49</v>
      </c>
      <c r="I139" s="29" t="s">
        <v>49</v>
      </c>
      <c r="J139" s="29" t="s">
        <v>221</v>
      </c>
      <c r="K139" s="29" t="s">
        <v>49</v>
      </c>
      <c r="L139" s="29" t="s">
        <v>49</v>
      </c>
      <c r="M139" s="29" t="s">
        <v>49</v>
      </c>
      <c r="N139" s="145"/>
    </row>
    <row r="140" spans="2:14" ht="25.8" x14ac:dyDescent="0.5">
      <c r="B140" s="27">
        <v>135</v>
      </c>
      <c r="C140" s="28" t="s">
        <v>487</v>
      </c>
      <c r="D140" s="28" t="s">
        <v>488</v>
      </c>
      <c r="E140" s="29" t="s">
        <v>221</v>
      </c>
      <c r="F140" s="29" t="s">
        <v>49</v>
      </c>
      <c r="G140" s="29" t="s">
        <v>49</v>
      </c>
      <c r="H140" s="29" t="s">
        <v>49</v>
      </c>
      <c r="I140" s="29" t="s">
        <v>49</v>
      </c>
      <c r="J140" s="29" t="s">
        <v>49</v>
      </c>
      <c r="K140" s="29" t="s">
        <v>49</v>
      </c>
      <c r="L140" s="29" t="s">
        <v>49</v>
      </c>
      <c r="M140" s="29" t="s">
        <v>221</v>
      </c>
      <c r="N140" s="145"/>
    </row>
    <row r="141" spans="2:14" ht="25.8" x14ac:dyDescent="0.5">
      <c r="B141" s="30">
        <v>136</v>
      </c>
      <c r="C141" s="31" t="s">
        <v>489</v>
      </c>
      <c r="D141" s="31" t="s">
        <v>490</v>
      </c>
      <c r="E141" s="29" t="s">
        <v>49</v>
      </c>
      <c r="F141" s="29" t="s">
        <v>49</v>
      </c>
      <c r="G141" s="29" t="s">
        <v>49</v>
      </c>
      <c r="H141" s="29" t="s">
        <v>221</v>
      </c>
      <c r="I141" s="29" t="s">
        <v>49</v>
      </c>
      <c r="J141" s="29" t="s">
        <v>49</v>
      </c>
      <c r="K141" s="29" t="s">
        <v>221</v>
      </c>
      <c r="L141" s="29" t="s">
        <v>49</v>
      </c>
      <c r="M141" s="29" t="s">
        <v>49</v>
      </c>
      <c r="N141" s="145"/>
    </row>
    <row r="142" spans="2:14" ht="25.8" x14ac:dyDescent="0.5">
      <c r="B142" s="27">
        <v>137</v>
      </c>
      <c r="C142" s="28" t="s">
        <v>491</v>
      </c>
      <c r="D142" s="28" t="s">
        <v>492</v>
      </c>
      <c r="E142" s="29" t="s">
        <v>49</v>
      </c>
      <c r="F142" s="29" t="s">
        <v>49</v>
      </c>
      <c r="G142" s="29" t="s">
        <v>49</v>
      </c>
      <c r="H142" s="29" t="s">
        <v>221</v>
      </c>
      <c r="I142" s="29" t="s">
        <v>49</v>
      </c>
      <c r="J142" s="29" t="s">
        <v>221</v>
      </c>
      <c r="K142" s="29" t="s">
        <v>221</v>
      </c>
      <c r="L142" s="29" t="s">
        <v>49</v>
      </c>
      <c r="M142" s="29" t="s">
        <v>49</v>
      </c>
      <c r="N142" s="145"/>
    </row>
    <row r="143" spans="2:14" ht="25.8" x14ac:dyDescent="0.5">
      <c r="B143" s="30">
        <v>138</v>
      </c>
      <c r="C143" s="31" t="s">
        <v>493</v>
      </c>
      <c r="D143" s="31" t="s">
        <v>494</v>
      </c>
      <c r="E143" s="29" t="s">
        <v>49</v>
      </c>
      <c r="F143" s="29" t="s">
        <v>49</v>
      </c>
      <c r="G143" s="29" t="s">
        <v>49</v>
      </c>
      <c r="H143" s="29" t="s">
        <v>221</v>
      </c>
      <c r="I143" s="29" t="s">
        <v>221</v>
      </c>
      <c r="J143" s="29" t="s">
        <v>49</v>
      </c>
      <c r="K143" s="29" t="s">
        <v>49</v>
      </c>
      <c r="L143" s="29" t="s">
        <v>49</v>
      </c>
      <c r="M143" s="29" t="s">
        <v>49</v>
      </c>
      <c r="N143" s="145"/>
    </row>
    <row r="144" spans="2:14" ht="25.8" x14ac:dyDescent="0.5">
      <c r="B144" s="27">
        <v>139</v>
      </c>
      <c r="C144" s="28" t="s">
        <v>495</v>
      </c>
      <c r="D144" s="28" t="s">
        <v>496</v>
      </c>
      <c r="E144" s="17" t="s">
        <v>49</v>
      </c>
      <c r="F144" s="17" t="s">
        <v>49</v>
      </c>
      <c r="G144" s="17" t="s">
        <v>221</v>
      </c>
      <c r="H144" s="17" t="s">
        <v>49</v>
      </c>
      <c r="I144" s="17" t="s">
        <v>49</v>
      </c>
      <c r="J144" s="17" t="s">
        <v>49</v>
      </c>
      <c r="K144" s="17" t="s">
        <v>49</v>
      </c>
      <c r="L144" s="17" t="s">
        <v>49</v>
      </c>
      <c r="M144" s="17" t="s">
        <v>49</v>
      </c>
      <c r="N144" s="145"/>
    </row>
    <row r="145" spans="2:14" ht="25.8" x14ac:dyDescent="0.5">
      <c r="B145" s="30">
        <v>140</v>
      </c>
      <c r="C145" s="31" t="s">
        <v>497</v>
      </c>
      <c r="D145" s="31" t="s">
        <v>498</v>
      </c>
      <c r="E145" s="17" t="s">
        <v>49</v>
      </c>
      <c r="F145" s="17" t="s">
        <v>49</v>
      </c>
      <c r="G145" s="17" t="s">
        <v>221</v>
      </c>
      <c r="H145" s="17" t="s">
        <v>221</v>
      </c>
      <c r="I145" s="17" t="s">
        <v>49</v>
      </c>
      <c r="J145" s="17" t="s">
        <v>49</v>
      </c>
      <c r="K145" s="17" t="s">
        <v>49</v>
      </c>
      <c r="L145" s="17" t="s">
        <v>49</v>
      </c>
      <c r="M145" s="17" t="s">
        <v>49</v>
      </c>
      <c r="N145" s="145"/>
    </row>
    <row r="146" spans="2:14" ht="25.8" x14ac:dyDescent="0.5">
      <c r="B146" s="27">
        <v>141</v>
      </c>
      <c r="C146" s="28" t="s">
        <v>499</v>
      </c>
      <c r="D146" s="28" t="s">
        <v>500</v>
      </c>
      <c r="E146" s="17" t="s">
        <v>49</v>
      </c>
      <c r="F146" s="17" t="s">
        <v>221</v>
      </c>
      <c r="G146" s="17" t="s">
        <v>221</v>
      </c>
      <c r="H146" s="17" t="s">
        <v>221</v>
      </c>
      <c r="I146" s="17" t="s">
        <v>221</v>
      </c>
      <c r="J146" s="17" t="s">
        <v>49</v>
      </c>
      <c r="K146" s="17" t="s">
        <v>221</v>
      </c>
      <c r="L146" s="17" t="s">
        <v>221</v>
      </c>
      <c r="M146" s="17" t="s">
        <v>49</v>
      </c>
      <c r="N146" s="145"/>
    </row>
    <row r="147" spans="2:14" ht="25.8" x14ac:dyDescent="0.5">
      <c r="B147" s="27">
        <v>142</v>
      </c>
      <c r="C147" s="31" t="s">
        <v>501</v>
      </c>
      <c r="D147" s="31" t="s">
        <v>502</v>
      </c>
      <c r="E147" s="17" t="s">
        <v>221</v>
      </c>
      <c r="F147" s="17" t="s">
        <v>49</v>
      </c>
      <c r="G147" s="17" t="s">
        <v>221</v>
      </c>
      <c r="H147" s="17" t="s">
        <v>49</v>
      </c>
      <c r="I147" s="17" t="s">
        <v>49</v>
      </c>
      <c r="J147" s="17" t="s">
        <v>221</v>
      </c>
      <c r="K147" s="17" t="s">
        <v>49</v>
      </c>
      <c r="L147" s="17" t="s">
        <v>49</v>
      </c>
      <c r="M147" s="17" t="s">
        <v>49</v>
      </c>
      <c r="N147" s="145"/>
    </row>
  </sheetData>
  <mergeCells count="23">
    <mergeCell ref="B2:D2"/>
    <mergeCell ref="E2:I2"/>
    <mergeCell ref="J2:M2"/>
    <mergeCell ref="Q2:U2"/>
    <mergeCell ref="J3:J4"/>
    <mergeCell ref="K3:K4"/>
    <mergeCell ref="L3:L4"/>
    <mergeCell ref="M3:M4"/>
    <mergeCell ref="Q3:Q4"/>
    <mergeCell ref="S3:S4"/>
    <mergeCell ref="T3:T4"/>
    <mergeCell ref="U3:U4"/>
    <mergeCell ref="V2:Y2"/>
    <mergeCell ref="E3:E4"/>
    <mergeCell ref="F3:F4"/>
    <mergeCell ref="G3:G4"/>
    <mergeCell ref="H3:H4"/>
    <mergeCell ref="I3:I4"/>
    <mergeCell ref="R3:R4"/>
    <mergeCell ref="Y3:Y4"/>
    <mergeCell ref="V3:V4"/>
    <mergeCell ref="W3:W4"/>
    <mergeCell ref="X3:X4"/>
  </mergeCells>
  <phoneticPr fontId="6" type="noConversion"/>
  <conditionalFormatting sqref="E6:N147">
    <cfRule type="containsText" dxfId="7" priority="1" operator="containsText" text="X">
      <formula>NOT(ISERROR(SEARCH("X",E6)))</formula>
    </cfRule>
  </conditionalFormatting>
  <pageMargins left="0.7" right="0.7" top="0.75" bottom="0.75" header="0.3" footer="0.3"/>
  <pageSetup scale="44" fitToHeight="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BD508-B1E4-4A03-A378-843841B8F0AE}">
  <sheetPr codeName="Sheet3">
    <pageSetUpPr fitToPage="1"/>
  </sheetPr>
  <dimension ref="A1:AE67"/>
  <sheetViews>
    <sheetView workbookViewId="0">
      <selection sqref="A1:V47"/>
    </sheetView>
  </sheetViews>
  <sheetFormatPr defaultRowHeight="14.4" x14ac:dyDescent="0.3"/>
  <sheetData>
    <row r="1" spans="1:31" x14ac:dyDescent="0.3">
      <c r="A1" s="32"/>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row>
    <row r="2" spans="1:31" x14ac:dyDescent="0.3">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row>
    <row r="3" spans="1:31" x14ac:dyDescent="0.3">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row>
    <row r="4" spans="1:31" x14ac:dyDescent="0.3">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row>
    <row r="5" spans="1:31" x14ac:dyDescent="0.3">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row>
    <row r="6" spans="1:31" x14ac:dyDescent="0.3">
      <c r="A6" s="32"/>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row>
    <row r="7" spans="1:31" x14ac:dyDescent="0.3">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row>
    <row r="8" spans="1:31" x14ac:dyDescent="0.3">
      <c r="A8" s="32"/>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row>
    <row r="9" spans="1:31" x14ac:dyDescent="0.3">
      <c r="A9" s="32"/>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row>
    <row r="10" spans="1:31" x14ac:dyDescent="0.3">
      <c r="A10" s="32"/>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row>
    <row r="11" spans="1:31" x14ac:dyDescent="0.3">
      <c r="A11" s="32"/>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row>
    <row r="12" spans="1:31" x14ac:dyDescent="0.3">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row>
    <row r="13" spans="1:31" x14ac:dyDescent="0.3">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row>
    <row r="14" spans="1:31" x14ac:dyDescent="0.3">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row>
    <row r="15" spans="1:31" x14ac:dyDescent="0.3">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row>
    <row r="16" spans="1:31" x14ac:dyDescent="0.3">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row>
    <row r="17" spans="1:31" x14ac:dyDescent="0.3">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row>
    <row r="18" spans="1:31" x14ac:dyDescent="0.3">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row>
    <row r="19" spans="1:31" x14ac:dyDescent="0.3">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row>
    <row r="20" spans="1:31" x14ac:dyDescent="0.3">
      <c r="A20" s="32"/>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row>
    <row r="21" spans="1:31" x14ac:dyDescent="0.3">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row>
    <row r="22" spans="1:31" x14ac:dyDescent="0.3">
      <c r="A22" s="32"/>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row>
    <row r="23" spans="1:31" x14ac:dyDescent="0.3">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row>
    <row r="24" spans="1:31" x14ac:dyDescent="0.3">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row>
    <row r="25" spans="1:31" x14ac:dyDescent="0.3">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row>
    <row r="26" spans="1:31" x14ac:dyDescent="0.3">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row>
    <row r="27" spans="1:31" x14ac:dyDescent="0.3">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row>
    <row r="28" spans="1:31" x14ac:dyDescent="0.3">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row>
    <row r="29" spans="1:31" x14ac:dyDescent="0.3">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row>
    <row r="30" spans="1:31" x14ac:dyDescent="0.3">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row>
    <row r="31" spans="1:31" x14ac:dyDescent="0.3">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row>
    <row r="32" spans="1:31" x14ac:dyDescent="0.3">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row>
    <row r="33" spans="1:31" x14ac:dyDescent="0.3">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row>
    <row r="34" spans="1:31" x14ac:dyDescent="0.3">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row>
    <row r="35" spans="1:31" x14ac:dyDescent="0.3">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row>
    <row r="36" spans="1:31" x14ac:dyDescent="0.3">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row>
    <row r="37" spans="1:31" x14ac:dyDescent="0.3">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row>
    <row r="38" spans="1:31" x14ac:dyDescent="0.3">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row>
    <row r="39" spans="1:31" x14ac:dyDescent="0.3">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row>
    <row r="40" spans="1:31" x14ac:dyDescent="0.3">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row>
    <row r="41" spans="1:31" x14ac:dyDescent="0.3">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row>
    <row r="42" spans="1:31" x14ac:dyDescent="0.3">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row>
    <row r="43" spans="1:31" x14ac:dyDescent="0.3">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row>
    <row r="44" spans="1:31" x14ac:dyDescent="0.3">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row>
    <row r="45" spans="1:31" x14ac:dyDescent="0.3">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row>
    <row r="46" spans="1:31" x14ac:dyDescent="0.3">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row>
    <row r="47" spans="1:31" x14ac:dyDescent="0.3">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row>
    <row r="48" spans="1:31" x14ac:dyDescent="0.3">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row>
    <row r="49" spans="1:31" x14ac:dyDescent="0.3">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row>
    <row r="50" spans="1:31" x14ac:dyDescent="0.3">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row>
    <row r="51" spans="1:31" x14ac:dyDescent="0.3">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row>
    <row r="52" spans="1:31" x14ac:dyDescent="0.3">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row>
    <row r="53" spans="1:31" x14ac:dyDescent="0.3">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row>
    <row r="54" spans="1:31" x14ac:dyDescent="0.3">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row>
    <row r="55" spans="1:31" x14ac:dyDescent="0.3">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row>
    <row r="56" spans="1:31" x14ac:dyDescent="0.3">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row>
    <row r="57" spans="1:31" x14ac:dyDescent="0.3">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row>
    <row r="58" spans="1:31" x14ac:dyDescent="0.3">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row>
    <row r="59" spans="1:31" x14ac:dyDescent="0.3">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row>
    <row r="60" spans="1:31" x14ac:dyDescent="0.3">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row>
    <row r="61" spans="1:31" x14ac:dyDescent="0.3">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row>
    <row r="62" spans="1:31" x14ac:dyDescent="0.3">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row>
    <row r="63" spans="1:31" x14ac:dyDescent="0.3">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row>
    <row r="64" spans="1:31" x14ac:dyDescent="0.3">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row>
    <row r="65" spans="1:31" x14ac:dyDescent="0.3">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row>
    <row r="66" spans="1:31" x14ac:dyDescent="0.3">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row>
    <row r="67" spans="1:31" x14ac:dyDescent="0.3">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row>
  </sheetData>
  <pageMargins left="0.7" right="0.7" top="0.75" bottom="0.75" header="0.3" footer="0.3"/>
  <pageSetup scale="92" fitToWidth="2"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639D-AC90-4AB1-9C56-3EBC6F86A5B9}">
  <sheetPr codeName="Sheet16"/>
  <dimension ref="B9:AQ20"/>
  <sheetViews>
    <sheetView zoomScale="90" zoomScaleNormal="90" workbookViewId="0">
      <selection activeCell="B4" sqref="B4"/>
    </sheetView>
  </sheetViews>
  <sheetFormatPr defaultRowHeight="14.4" x14ac:dyDescent="0.3"/>
  <cols>
    <col min="2" max="2" width="21.88671875" customWidth="1"/>
    <col min="3" max="43" width="4.33203125" customWidth="1"/>
  </cols>
  <sheetData>
    <row r="9" spans="2:43" x14ac:dyDescent="0.3">
      <c r="B9" s="1" t="s">
        <v>583</v>
      </c>
    </row>
    <row r="10" spans="2:43" x14ac:dyDescent="0.3">
      <c r="B10" s="150">
        <v>45014</v>
      </c>
      <c r="C10" s="152">
        <v>0</v>
      </c>
      <c r="D10" s="152">
        <v>1</v>
      </c>
      <c r="E10" s="152">
        <v>2</v>
      </c>
      <c r="F10" s="152">
        <v>3</v>
      </c>
      <c r="G10" s="152">
        <v>4</v>
      </c>
      <c r="H10" s="152">
        <v>5</v>
      </c>
      <c r="I10" s="152">
        <v>6</v>
      </c>
      <c r="J10" s="152">
        <v>7</v>
      </c>
      <c r="K10" s="152">
        <v>8</v>
      </c>
      <c r="L10" s="152">
        <v>9</v>
      </c>
      <c r="M10" s="152">
        <v>10</v>
      </c>
      <c r="N10" s="152">
        <v>11</v>
      </c>
      <c r="O10" s="152">
        <v>12</v>
      </c>
      <c r="P10" s="152">
        <v>13</v>
      </c>
      <c r="Q10" s="152">
        <v>14</v>
      </c>
      <c r="R10" s="152">
        <v>15</v>
      </c>
      <c r="S10" s="152">
        <v>16</v>
      </c>
      <c r="T10" s="152">
        <v>17</v>
      </c>
      <c r="U10" s="152">
        <v>18</v>
      </c>
      <c r="V10" s="152">
        <v>19</v>
      </c>
      <c r="W10" s="152">
        <v>20</v>
      </c>
      <c r="X10" s="152">
        <v>21</v>
      </c>
      <c r="Y10" s="152">
        <v>22</v>
      </c>
      <c r="Z10" s="152">
        <v>23</v>
      </c>
      <c r="AA10" s="152">
        <v>24</v>
      </c>
      <c r="AB10" s="152">
        <v>25</v>
      </c>
      <c r="AC10" s="152">
        <v>26</v>
      </c>
      <c r="AD10" s="152">
        <v>27</v>
      </c>
      <c r="AE10" s="152">
        <v>28</v>
      </c>
      <c r="AF10" s="152">
        <v>29</v>
      </c>
      <c r="AG10" s="152">
        <v>30</v>
      </c>
      <c r="AH10" s="152">
        <v>31</v>
      </c>
      <c r="AI10" s="152">
        <v>32</v>
      </c>
      <c r="AJ10" s="152">
        <v>33</v>
      </c>
      <c r="AK10" s="152">
        <v>34</v>
      </c>
      <c r="AL10" s="152">
        <v>35</v>
      </c>
      <c r="AM10" s="152">
        <v>36</v>
      </c>
      <c r="AN10" s="152">
        <v>37</v>
      </c>
      <c r="AO10" s="152">
        <v>38</v>
      </c>
      <c r="AP10" s="152">
        <v>39</v>
      </c>
      <c r="AQ10" s="152">
        <v>40</v>
      </c>
    </row>
    <row r="11" spans="2:43" x14ac:dyDescent="0.3">
      <c r="B11" s="153" t="s">
        <v>588</v>
      </c>
      <c r="C11" s="154" t="str">
        <f t="shared" ref="C11:D11" si="0">LEFT(TEXT($B$10+C10,"mmm"),3)</f>
        <v>Mar</v>
      </c>
      <c r="D11" s="154" t="str">
        <f t="shared" si="0"/>
        <v>Mar</v>
      </c>
      <c r="E11" s="154" t="str">
        <f>LEFT(TEXT($B$10+E10,"mmm"),3)</f>
        <v>Mar</v>
      </c>
      <c r="F11" s="154" t="str">
        <f t="shared" ref="F11" si="1">LEFT(TEXT($B$10+F10,"mmm"),3)</f>
        <v>Apr</v>
      </c>
      <c r="G11" s="154" t="str">
        <f t="shared" ref="G11:H11" si="2">LEFT(TEXT($B$10+G10,"mmm"),3)</f>
        <v>Apr</v>
      </c>
      <c r="H11" s="154" t="str">
        <f t="shared" si="2"/>
        <v>Apr</v>
      </c>
      <c r="I11" s="154" t="str">
        <f t="shared" ref="I11" si="3">LEFT(TEXT($B$10+I10,"mmm"),3)</f>
        <v>Apr</v>
      </c>
      <c r="J11" s="154" t="str">
        <f t="shared" ref="J11:K11" si="4">LEFT(TEXT($B$10+J10,"mmm"),3)</f>
        <v>Apr</v>
      </c>
      <c r="K11" s="154" t="str">
        <f t="shared" si="4"/>
        <v>Apr</v>
      </c>
      <c r="L11" s="154" t="str">
        <f t="shared" ref="L11" si="5">LEFT(TEXT($B$10+L10,"mmm"),3)</f>
        <v>Apr</v>
      </c>
      <c r="M11" s="154" t="str">
        <f t="shared" ref="M11:N11" si="6">LEFT(TEXT($B$10+M10,"mmm"),3)</f>
        <v>Apr</v>
      </c>
      <c r="N11" s="154" t="str">
        <f t="shared" si="6"/>
        <v>Apr</v>
      </c>
      <c r="O11" s="154" t="str">
        <f t="shared" ref="O11" si="7">LEFT(TEXT($B$10+O10,"mmm"),3)</f>
        <v>Apr</v>
      </c>
      <c r="P11" s="154" t="str">
        <f t="shared" ref="P11:Q11" si="8">LEFT(TEXT($B$10+P10,"mmm"),3)</f>
        <v>Apr</v>
      </c>
      <c r="Q11" s="154" t="str">
        <f t="shared" si="8"/>
        <v>Apr</v>
      </c>
      <c r="R11" s="154" t="str">
        <f t="shared" ref="R11" si="9">LEFT(TEXT($B$10+R10,"mmm"),3)</f>
        <v>Apr</v>
      </c>
      <c r="S11" s="154" t="str">
        <f t="shared" ref="S11:T11" si="10">LEFT(TEXT($B$10+S10,"mmm"),3)</f>
        <v>Apr</v>
      </c>
      <c r="T11" s="154" t="str">
        <f t="shared" si="10"/>
        <v>Apr</v>
      </c>
      <c r="U11" s="154" t="str">
        <f t="shared" ref="U11" si="11">LEFT(TEXT($B$10+U10,"mmm"),3)</f>
        <v>Apr</v>
      </c>
      <c r="V11" s="154" t="str">
        <f t="shared" ref="V11:W11" si="12">LEFT(TEXT($B$10+V10,"mmm"),3)</f>
        <v>Apr</v>
      </c>
      <c r="W11" s="154" t="str">
        <f t="shared" si="12"/>
        <v>Apr</v>
      </c>
      <c r="X11" s="154" t="str">
        <f t="shared" ref="X11" si="13">LEFT(TEXT($B$10+X10,"mmm"),3)</f>
        <v>Apr</v>
      </c>
      <c r="Y11" s="154" t="str">
        <f t="shared" ref="Y11:Z11" si="14">LEFT(TEXT($B$10+Y10,"mmm"),3)</f>
        <v>Apr</v>
      </c>
      <c r="Z11" s="154" t="str">
        <f t="shared" si="14"/>
        <v>Apr</v>
      </c>
      <c r="AA11" s="154" t="str">
        <f t="shared" ref="AA11" si="15">LEFT(TEXT($B$10+AA10,"mmm"),3)</f>
        <v>Apr</v>
      </c>
      <c r="AB11" s="154" t="str">
        <f t="shared" ref="AB11:AC11" si="16">LEFT(TEXT($B$10+AB10,"mmm"),3)</f>
        <v>Apr</v>
      </c>
      <c r="AC11" s="154" t="str">
        <f t="shared" si="16"/>
        <v>Apr</v>
      </c>
      <c r="AD11" s="154" t="str">
        <f t="shared" ref="AD11" si="17">LEFT(TEXT($B$10+AD10,"mmm"),3)</f>
        <v>Apr</v>
      </c>
      <c r="AE11" s="154" t="str">
        <f t="shared" ref="AE11:AF11" si="18">LEFT(TEXT($B$10+AE10,"mmm"),3)</f>
        <v>Apr</v>
      </c>
      <c r="AF11" s="154" t="str">
        <f t="shared" si="18"/>
        <v>Apr</v>
      </c>
      <c r="AG11" s="154" t="str">
        <f t="shared" ref="AG11" si="19">LEFT(TEXT($B$10+AG10,"mmm"),3)</f>
        <v>Apr</v>
      </c>
      <c r="AH11" s="154" t="str">
        <f t="shared" ref="AH11:AI11" si="20">LEFT(TEXT($B$10+AH10,"mmm"),3)</f>
        <v>Apr</v>
      </c>
      <c r="AI11" s="154" t="str">
        <f t="shared" si="20"/>
        <v>Apr</v>
      </c>
      <c r="AJ11" s="154" t="str">
        <f t="shared" ref="AJ11" si="21">LEFT(TEXT($B$10+AJ10,"mmm"),3)</f>
        <v>May</v>
      </c>
      <c r="AK11" s="154" t="str">
        <f t="shared" ref="AK11:AL11" si="22">LEFT(TEXT($B$10+AK10,"mmm"),3)</f>
        <v>May</v>
      </c>
      <c r="AL11" s="154" t="str">
        <f t="shared" si="22"/>
        <v>May</v>
      </c>
      <c r="AM11" s="154" t="str">
        <f t="shared" ref="AM11" si="23">LEFT(TEXT($B$10+AM10,"mmm"),3)</f>
        <v>May</v>
      </c>
      <c r="AN11" s="154" t="str">
        <f t="shared" ref="AN11:AO11" si="24">LEFT(TEXT($B$10+AN10,"mmm"),3)</f>
        <v>May</v>
      </c>
      <c r="AO11" s="154" t="str">
        <f t="shared" si="24"/>
        <v>May</v>
      </c>
      <c r="AP11" s="154" t="str">
        <f t="shared" ref="AP11" si="25">LEFT(TEXT($B$10+AP10,"mmm"),3)</f>
        <v>May</v>
      </c>
      <c r="AQ11" s="154" t="str">
        <f t="shared" ref="AQ11" si="26">LEFT(TEXT($B$10+AQ10,"mmm"),3)</f>
        <v>May</v>
      </c>
    </row>
    <row r="12" spans="2:43" x14ac:dyDescent="0.3">
      <c r="B12" s="153" t="s">
        <v>587</v>
      </c>
      <c r="C12" s="1" t="str">
        <f>LEFT(TEXT($B$10+C10,"ddd"),1)</f>
        <v>W</v>
      </c>
      <c r="D12" s="1" t="str">
        <f t="shared" ref="D12:AN12" si="27">LEFT(TEXT($B$10+D10,"ddd"),1)</f>
        <v>T</v>
      </c>
      <c r="E12" s="1" t="str">
        <f t="shared" si="27"/>
        <v>F</v>
      </c>
      <c r="F12" s="1" t="str">
        <f t="shared" si="27"/>
        <v>S</v>
      </c>
      <c r="G12" s="1" t="str">
        <f t="shared" si="27"/>
        <v>S</v>
      </c>
      <c r="H12" s="1" t="str">
        <f t="shared" si="27"/>
        <v>M</v>
      </c>
      <c r="I12" s="1" t="str">
        <f t="shared" si="27"/>
        <v>T</v>
      </c>
      <c r="J12" s="1" t="str">
        <f t="shared" si="27"/>
        <v>W</v>
      </c>
      <c r="K12" s="1" t="str">
        <f t="shared" si="27"/>
        <v>T</v>
      </c>
      <c r="L12" s="1" t="str">
        <f t="shared" si="27"/>
        <v>F</v>
      </c>
      <c r="M12" s="1" t="str">
        <f t="shared" si="27"/>
        <v>S</v>
      </c>
      <c r="N12" s="1" t="str">
        <f t="shared" si="27"/>
        <v>S</v>
      </c>
      <c r="O12" s="1" t="str">
        <f t="shared" si="27"/>
        <v>M</v>
      </c>
      <c r="P12" s="1" t="str">
        <f t="shared" si="27"/>
        <v>T</v>
      </c>
      <c r="Q12" s="1" t="str">
        <f t="shared" si="27"/>
        <v>W</v>
      </c>
      <c r="R12" s="1" t="str">
        <f t="shared" si="27"/>
        <v>T</v>
      </c>
      <c r="S12" s="1" t="str">
        <f t="shared" si="27"/>
        <v>F</v>
      </c>
      <c r="T12" s="1" t="str">
        <f t="shared" si="27"/>
        <v>S</v>
      </c>
      <c r="U12" s="1" t="str">
        <f t="shared" si="27"/>
        <v>S</v>
      </c>
      <c r="V12" s="1" t="str">
        <f t="shared" si="27"/>
        <v>M</v>
      </c>
      <c r="W12" s="1" t="str">
        <f t="shared" si="27"/>
        <v>T</v>
      </c>
      <c r="X12" s="1" t="str">
        <f t="shared" si="27"/>
        <v>W</v>
      </c>
      <c r="Y12" s="1" t="str">
        <f t="shared" si="27"/>
        <v>T</v>
      </c>
      <c r="Z12" s="1" t="str">
        <f t="shared" si="27"/>
        <v>F</v>
      </c>
      <c r="AA12" s="1" t="str">
        <f t="shared" si="27"/>
        <v>S</v>
      </c>
      <c r="AB12" s="1" t="str">
        <f t="shared" si="27"/>
        <v>S</v>
      </c>
      <c r="AC12" s="1" t="str">
        <f t="shared" si="27"/>
        <v>M</v>
      </c>
      <c r="AD12" s="1" t="str">
        <f t="shared" si="27"/>
        <v>T</v>
      </c>
      <c r="AE12" s="1" t="str">
        <f t="shared" si="27"/>
        <v>W</v>
      </c>
      <c r="AF12" s="1" t="str">
        <f t="shared" si="27"/>
        <v>T</v>
      </c>
      <c r="AG12" s="1" t="str">
        <f t="shared" si="27"/>
        <v>F</v>
      </c>
      <c r="AH12" s="1" t="str">
        <f t="shared" si="27"/>
        <v>S</v>
      </c>
      <c r="AI12" s="1" t="str">
        <f t="shared" si="27"/>
        <v>S</v>
      </c>
      <c r="AJ12" s="1" t="str">
        <f t="shared" si="27"/>
        <v>M</v>
      </c>
      <c r="AK12" s="1" t="str">
        <f t="shared" si="27"/>
        <v>T</v>
      </c>
      <c r="AL12" s="1" t="str">
        <f t="shared" si="27"/>
        <v>W</v>
      </c>
      <c r="AM12" s="1" t="str">
        <f t="shared" si="27"/>
        <v>T</v>
      </c>
      <c r="AN12" s="1" t="str">
        <f t="shared" si="27"/>
        <v>F</v>
      </c>
      <c r="AO12" s="1" t="str">
        <f t="shared" ref="AO12" si="28">LEFT(TEXT($B$10+AO10,"ddd"),1)</f>
        <v>S</v>
      </c>
      <c r="AP12" s="1" t="str">
        <f t="shared" ref="AP12" si="29">LEFT(TEXT($B$10+AP10,"ddd"),1)</f>
        <v>S</v>
      </c>
      <c r="AQ12" s="1" t="str">
        <f t="shared" ref="AQ12" si="30">LEFT(TEXT($B$10+AQ10,"ddd"),1)</f>
        <v>M</v>
      </c>
    </row>
    <row r="13" spans="2:43" ht="16.2" thickBot="1" x14ac:dyDescent="0.35">
      <c r="B13" s="155" t="s">
        <v>586</v>
      </c>
      <c r="C13" s="156">
        <f>DAY($B$10)</f>
        <v>29</v>
      </c>
      <c r="D13" s="156">
        <f>DAY(C13+1)</f>
        <v>30</v>
      </c>
      <c r="E13" s="156">
        <f t="shared" ref="E13:AN13" si="31">DAY(D13+1)</f>
        <v>31</v>
      </c>
      <c r="F13" s="156">
        <f t="shared" si="31"/>
        <v>1</v>
      </c>
      <c r="G13" s="156">
        <f t="shared" si="31"/>
        <v>2</v>
      </c>
      <c r="H13" s="156">
        <f t="shared" si="31"/>
        <v>3</v>
      </c>
      <c r="I13" s="156">
        <f t="shared" si="31"/>
        <v>4</v>
      </c>
      <c r="J13" s="156">
        <f t="shared" si="31"/>
        <v>5</v>
      </c>
      <c r="K13" s="156">
        <f t="shared" si="31"/>
        <v>6</v>
      </c>
      <c r="L13" s="156">
        <f t="shared" si="31"/>
        <v>7</v>
      </c>
      <c r="M13" s="156">
        <f t="shared" si="31"/>
        <v>8</v>
      </c>
      <c r="N13" s="156">
        <f t="shared" si="31"/>
        <v>9</v>
      </c>
      <c r="O13" s="156">
        <f t="shared" si="31"/>
        <v>10</v>
      </c>
      <c r="P13" s="156">
        <f t="shared" si="31"/>
        <v>11</v>
      </c>
      <c r="Q13" s="156">
        <f t="shared" si="31"/>
        <v>12</v>
      </c>
      <c r="R13" s="156">
        <f t="shared" si="31"/>
        <v>13</v>
      </c>
      <c r="S13" s="156">
        <f t="shared" si="31"/>
        <v>14</v>
      </c>
      <c r="T13" s="156">
        <f t="shared" si="31"/>
        <v>15</v>
      </c>
      <c r="U13" s="156">
        <f t="shared" si="31"/>
        <v>16</v>
      </c>
      <c r="V13" s="156">
        <f t="shared" si="31"/>
        <v>17</v>
      </c>
      <c r="W13" s="156">
        <f t="shared" si="31"/>
        <v>18</v>
      </c>
      <c r="X13" s="156">
        <f t="shared" si="31"/>
        <v>19</v>
      </c>
      <c r="Y13" s="156">
        <f t="shared" si="31"/>
        <v>20</v>
      </c>
      <c r="Z13" s="156">
        <f t="shared" si="31"/>
        <v>21</v>
      </c>
      <c r="AA13" s="156">
        <f t="shared" si="31"/>
        <v>22</v>
      </c>
      <c r="AB13" s="156">
        <f t="shared" si="31"/>
        <v>23</v>
      </c>
      <c r="AC13" s="156">
        <f t="shared" si="31"/>
        <v>24</v>
      </c>
      <c r="AD13" s="156">
        <f t="shared" si="31"/>
        <v>25</v>
      </c>
      <c r="AE13" s="156">
        <f t="shared" si="31"/>
        <v>26</v>
      </c>
      <c r="AF13" s="156">
        <f t="shared" si="31"/>
        <v>27</v>
      </c>
      <c r="AG13" s="156">
        <f t="shared" si="31"/>
        <v>28</v>
      </c>
      <c r="AH13" s="156">
        <f t="shared" si="31"/>
        <v>29</v>
      </c>
      <c r="AI13" s="156">
        <f t="shared" si="31"/>
        <v>30</v>
      </c>
      <c r="AJ13" s="156">
        <f t="shared" si="31"/>
        <v>31</v>
      </c>
      <c r="AK13" s="156">
        <f t="shared" si="31"/>
        <v>1</v>
      </c>
      <c r="AL13" s="156">
        <f t="shared" si="31"/>
        <v>2</v>
      </c>
      <c r="AM13" s="156">
        <f t="shared" si="31"/>
        <v>3</v>
      </c>
      <c r="AN13" s="156">
        <f t="shared" si="31"/>
        <v>4</v>
      </c>
      <c r="AO13" s="156">
        <f t="shared" ref="AO13:AQ13" si="32">DAY(AN13+1)</f>
        <v>5</v>
      </c>
      <c r="AP13" s="156">
        <f t="shared" si="32"/>
        <v>6</v>
      </c>
      <c r="AQ13" s="156">
        <f t="shared" si="32"/>
        <v>7</v>
      </c>
    </row>
    <row r="14" spans="2:43" ht="23.4" x14ac:dyDescent="0.45">
      <c r="B14" s="167" t="s">
        <v>589</v>
      </c>
      <c r="C14" s="157"/>
      <c r="D14" s="157"/>
      <c r="E14" s="157"/>
      <c r="F14" s="157"/>
      <c r="G14" s="157"/>
      <c r="H14" s="157"/>
      <c r="I14" s="158"/>
      <c r="J14" s="158"/>
      <c r="K14" s="158"/>
      <c r="L14" s="158"/>
      <c r="M14" s="158"/>
      <c r="N14" s="158"/>
      <c r="O14" s="158"/>
      <c r="P14" s="158"/>
      <c r="Q14" s="158"/>
      <c r="R14" s="158"/>
      <c r="S14" s="158"/>
      <c r="T14" s="158"/>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9"/>
    </row>
    <row r="15" spans="2:43" ht="24" thickBot="1" x14ac:dyDescent="0.5">
      <c r="B15" s="168" t="s">
        <v>576</v>
      </c>
      <c r="C15" s="160"/>
      <c r="D15" s="160"/>
      <c r="E15" s="161"/>
      <c r="F15" s="160"/>
      <c r="G15" s="160"/>
      <c r="H15" s="161"/>
      <c r="I15" s="160"/>
      <c r="J15" s="160"/>
      <c r="K15" s="160"/>
      <c r="L15" s="160"/>
      <c r="M15" s="160"/>
      <c r="N15" s="160"/>
      <c r="O15" s="160"/>
      <c r="P15" s="160"/>
      <c r="Q15" s="160"/>
      <c r="R15" s="160"/>
      <c r="S15" s="160"/>
      <c r="T15" s="160"/>
      <c r="U15" s="160"/>
      <c r="V15" s="161"/>
      <c r="W15" s="161"/>
      <c r="X15" s="160"/>
      <c r="Y15" s="160"/>
      <c r="Z15" s="160"/>
      <c r="AA15" s="160"/>
      <c r="AB15" s="160"/>
      <c r="AC15" s="160"/>
      <c r="AD15" s="160"/>
      <c r="AE15" s="160"/>
      <c r="AF15" s="160"/>
      <c r="AG15" s="160"/>
      <c r="AH15" s="160"/>
      <c r="AI15" s="160"/>
      <c r="AJ15" s="160"/>
      <c r="AK15" s="160"/>
      <c r="AL15" s="160"/>
      <c r="AM15" s="160"/>
      <c r="AN15" s="160"/>
      <c r="AO15" s="160"/>
      <c r="AP15" s="160"/>
      <c r="AQ15" s="162"/>
    </row>
    <row r="16" spans="2:43" ht="23.4" x14ac:dyDescent="0.45">
      <c r="B16" s="165" t="s">
        <v>590</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4"/>
    </row>
    <row r="17" spans="2:43" ht="24" thickBot="1" x14ac:dyDescent="0.5">
      <c r="B17" s="166" t="s">
        <v>591</v>
      </c>
      <c r="C17" s="160"/>
      <c r="D17" s="160"/>
      <c r="E17" s="160"/>
      <c r="F17" s="160"/>
      <c r="G17" s="160"/>
      <c r="H17" s="160"/>
      <c r="I17" s="160"/>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2"/>
    </row>
    <row r="19" spans="2:43" ht="23.4" x14ac:dyDescent="0.45">
      <c r="B19" s="151" t="s">
        <v>584</v>
      </c>
      <c r="C19" s="142"/>
    </row>
    <row r="20" spans="2:43" ht="23.4" x14ac:dyDescent="0.45">
      <c r="B20" s="151" t="s">
        <v>585</v>
      </c>
      <c r="C20" s="143"/>
    </row>
  </sheetData>
  <conditionalFormatting sqref="C11:AQ12">
    <cfRule type="containsText" dxfId="6" priority="1" operator="containsText" text="S">
      <formula>NOT(ISERROR(SEARCH("S",C11)))</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3392-ED62-4C03-8F5A-13020BE75B3B}">
  <sheetPr codeName="Sheet7">
    <pageSetUpPr fitToPage="1"/>
  </sheetPr>
  <dimension ref="A2:B113"/>
  <sheetViews>
    <sheetView zoomScale="70" zoomScaleNormal="70" workbookViewId="0">
      <selection activeCell="B24" sqref="B24"/>
    </sheetView>
  </sheetViews>
  <sheetFormatPr defaultRowHeight="14.4" x14ac:dyDescent="0.3"/>
  <cols>
    <col min="2" max="2" width="197.88671875" customWidth="1"/>
  </cols>
  <sheetData>
    <row r="2" spans="1:2" ht="36.6" x14ac:dyDescent="0.7">
      <c r="B2" s="33" t="s">
        <v>503</v>
      </c>
    </row>
    <row r="3" spans="1:2" x14ac:dyDescent="0.3">
      <c r="B3" s="34"/>
    </row>
    <row r="4" spans="1:2" ht="18" x14ac:dyDescent="0.35">
      <c r="B4" s="35" t="s">
        <v>504</v>
      </c>
    </row>
    <row r="5" spans="1:2" x14ac:dyDescent="0.3">
      <c r="B5" s="34"/>
    </row>
    <row r="6" spans="1:2" x14ac:dyDescent="0.3">
      <c r="B6" s="34"/>
    </row>
    <row r="7" spans="1:2" ht="77.400000000000006" x14ac:dyDescent="0.3">
      <c r="A7" s="36">
        <v>1</v>
      </c>
      <c r="B7" s="37" t="s">
        <v>505</v>
      </c>
    </row>
    <row r="8" spans="1:2" ht="25.8" x14ac:dyDescent="0.3">
      <c r="A8" s="36"/>
      <c r="B8" s="37"/>
    </row>
    <row r="9" spans="1:2" ht="77.400000000000006" x14ac:dyDescent="0.3">
      <c r="A9" s="36">
        <v>2</v>
      </c>
      <c r="B9" s="37" t="s">
        <v>506</v>
      </c>
    </row>
    <row r="10" spans="1:2" ht="25.8" x14ac:dyDescent="0.3">
      <c r="A10" s="36"/>
      <c r="B10" s="37"/>
    </row>
    <row r="11" spans="1:2" ht="25.8" x14ac:dyDescent="0.3">
      <c r="A11" s="36">
        <v>3</v>
      </c>
      <c r="B11" s="37" t="s">
        <v>507</v>
      </c>
    </row>
    <row r="12" spans="1:2" ht="25.8" x14ac:dyDescent="0.3">
      <c r="A12" s="36"/>
      <c r="B12" s="37"/>
    </row>
    <row r="13" spans="1:2" ht="77.400000000000006" x14ac:dyDescent="0.3">
      <c r="A13" s="36">
        <v>4</v>
      </c>
      <c r="B13" s="37" t="s">
        <v>508</v>
      </c>
    </row>
    <row r="14" spans="1:2" ht="25.8" x14ac:dyDescent="0.3">
      <c r="A14" s="36"/>
      <c r="B14" s="37"/>
    </row>
    <row r="15" spans="1:2" ht="77.400000000000006" x14ac:dyDescent="0.3">
      <c r="A15" s="36">
        <v>5</v>
      </c>
      <c r="B15" s="37" t="s">
        <v>509</v>
      </c>
    </row>
    <row r="16" spans="1:2" ht="25.8" x14ac:dyDescent="0.3">
      <c r="A16" s="36"/>
      <c r="B16" s="37"/>
    </row>
    <row r="17" spans="1:2" ht="77.400000000000006" x14ac:dyDescent="0.3">
      <c r="A17" s="36">
        <v>6</v>
      </c>
      <c r="B17" s="37" t="s">
        <v>510</v>
      </c>
    </row>
    <row r="18" spans="1:2" ht="25.8" x14ac:dyDescent="0.3">
      <c r="A18" s="36"/>
      <c r="B18" s="37"/>
    </row>
    <row r="19" spans="1:2" ht="25.8" x14ac:dyDescent="0.5">
      <c r="A19" s="21"/>
      <c r="B19" s="37"/>
    </row>
    <row r="20" spans="1:2" ht="25.8" x14ac:dyDescent="0.5">
      <c r="A20" s="21"/>
      <c r="B20" s="37"/>
    </row>
    <row r="21" spans="1:2" ht="25.8" x14ac:dyDescent="0.5">
      <c r="A21" s="21"/>
      <c r="B21" s="37"/>
    </row>
    <row r="22" spans="1:2" ht="25.8" x14ac:dyDescent="0.5">
      <c r="A22" s="21"/>
      <c r="B22" s="37"/>
    </row>
    <row r="23" spans="1:2" x14ac:dyDescent="0.3">
      <c r="B23" s="38"/>
    </row>
    <row r="24" spans="1:2" x14ac:dyDescent="0.3">
      <c r="B24" s="38"/>
    </row>
    <row r="25" spans="1:2" x14ac:dyDescent="0.3">
      <c r="B25" s="38"/>
    </row>
    <row r="26" spans="1:2" x14ac:dyDescent="0.3">
      <c r="B26" s="38"/>
    </row>
    <row r="27" spans="1:2" x14ac:dyDescent="0.3">
      <c r="B27" s="38"/>
    </row>
    <row r="28" spans="1:2" x14ac:dyDescent="0.3">
      <c r="B28" s="38"/>
    </row>
    <row r="29" spans="1:2" x14ac:dyDescent="0.3">
      <c r="B29" s="38"/>
    </row>
    <row r="30" spans="1:2" x14ac:dyDescent="0.3">
      <c r="B30" s="38"/>
    </row>
    <row r="31" spans="1:2" x14ac:dyDescent="0.3">
      <c r="B31" s="38"/>
    </row>
    <row r="32" spans="1:2" x14ac:dyDescent="0.3">
      <c r="B32" s="38"/>
    </row>
    <row r="33" spans="2:2" x14ac:dyDescent="0.3">
      <c r="B33" s="38"/>
    </row>
    <row r="34" spans="2:2" x14ac:dyDescent="0.3">
      <c r="B34" s="38"/>
    </row>
    <row r="35" spans="2:2" x14ac:dyDescent="0.3">
      <c r="B35" s="38"/>
    </row>
    <row r="36" spans="2:2" x14ac:dyDescent="0.3">
      <c r="B36" s="38"/>
    </row>
    <row r="37" spans="2:2" x14ac:dyDescent="0.3">
      <c r="B37" s="38"/>
    </row>
    <row r="38" spans="2:2" x14ac:dyDescent="0.3">
      <c r="B38" s="38"/>
    </row>
    <row r="39" spans="2:2" x14ac:dyDescent="0.3">
      <c r="B39" s="38"/>
    </row>
    <row r="40" spans="2:2" x14ac:dyDescent="0.3">
      <c r="B40" s="38"/>
    </row>
    <row r="41" spans="2:2" x14ac:dyDescent="0.3">
      <c r="B41" s="38"/>
    </row>
    <row r="42" spans="2:2" x14ac:dyDescent="0.3">
      <c r="B42" s="38"/>
    </row>
    <row r="43" spans="2:2" x14ac:dyDescent="0.3">
      <c r="B43" s="38"/>
    </row>
    <row r="44" spans="2:2" x14ac:dyDescent="0.3">
      <c r="B44" s="38"/>
    </row>
    <row r="45" spans="2:2" x14ac:dyDescent="0.3">
      <c r="B45" s="38"/>
    </row>
    <row r="46" spans="2:2" x14ac:dyDescent="0.3">
      <c r="B46" s="38"/>
    </row>
    <row r="47" spans="2:2" x14ac:dyDescent="0.3">
      <c r="B47" s="38"/>
    </row>
    <row r="48" spans="2:2" x14ac:dyDescent="0.3">
      <c r="B48" s="38"/>
    </row>
    <row r="49" spans="2:2" x14ac:dyDescent="0.3">
      <c r="B49" s="38"/>
    </row>
    <row r="50" spans="2:2" x14ac:dyDescent="0.3">
      <c r="B50" s="38"/>
    </row>
    <row r="51" spans="2:2" x14ac:dyDescent="0.3">
      <c r="B51" s="38"/>
    </row>
    <row r="52" spans="2:2" x14ac:dyDescent="0.3">
      <c r="B52" s="38"/>
    </row>
    <row r="53" spans="2:2" x14ac:dyDescent="0.3">
      <c r="B53" s="38"/>
    </row>
    <row r="54" spans="2:2" x14ac:dyDescent="0.3">
      <c r="B54" s="38"/>
    </row>
    <row r="55" spans="2:2" x14ac:dyDescent="0.3">
      <c r="B55" s="38"/>
    </row>
    <row r="56" spans="2:2" x14ac:dyDescent="0.3">
      <c r="B56" s="38"/>
    </row>
    <row r="57" spans="2:2" x14ac:dyDescent="0.3">
      <c r="B57" s="38"/>
    </row>
    <row r="58" spans="2:2" x14ac:dyDescent="0.3">
      <c r="B58" s="38"/>
    </row>
    <row r="59" spans="2:2" x14ac:dyDescent="0.3">
      <c r="B59" s="38"/>
    </row>
    <row r="60" spans="2:2" x14ac:dyDescent="0.3">
      <c r="B60" s="38"/>
    </row>
    <row r="61" spans="2:2" x14ac:dyDescent="0.3">
      <c r="B61" s="38"/>
    </row>
    <row r="62" spans="2:2" x14ac:dyDescent="0.3">
      <c r="B62" s="38"/>
    </row>
    <row r="63" spans="2:2" x14ac:dyDescent="0.3">
      <c r="B63" s="38"/>
    </row>
    <row r="64" spans="2:2" x14ac:dyDescent="0.3">
      <c r="B64" s="38"/>
    </row>
    <row r="65" spans="2:2" x14ac:dyDescent="0.3">
      <c r="B65" s="38"/>
    </row>
    <row r="66" spans="2:2" x14ac:dyDescent="0.3">
      <c r="B66" s="38"/>
    </row>
    <row r="67" spans="2:2" x14ac:dyDescent="0.3">
      <c r="B67" s="34"/>
    </row>
    <row r="68" spans="2:2" x14ac:dyDescent="0.3">
      <c r="B68" s="34"/>
    </row>
    <row r="69" spans="2:2" x14ac:dyDescent="0.3">
      <c r="B69" s="34"/>
    </row>
    <row r="70" spans="2:2" x14ac:dyDescent="0.3">
      <c r="B70" s="34"/>
    </row>
    <row r="71" spans="2:2" x14ac:dyDescent="0.3">
      <c r="B71" s="34"/>
    </row>
    <row r="72" spans="2:2" x14ac:dyDescent="0.3">
      <c r="B72" s="34"/>
    </row>
    <row r="73" spans="2:2" x14ac:dyDescent="0.3">
      <c r="B73" s="34"/>
    </row>
    <row r="74" spans="2:2" x14ac:dyDescent="0.3">
      <c r="B74" s="34"/>
    </row>
    <row r="75" spans="2:2" x14ac:dyDescent="0.3">
      <c r="B75" s="34"/>
    </row>
    <row r="76" spans="2:2" x14ac:dyDescent="0.3">
      <c r="B76" s="34"/>
    </row>
    <row r="77" spans="2:2" x14ac:dyDescent="0.3">
      <c r="B77" s="34"/>
    </row>
    <row r="78" spans="2:2" x14ac:dyDescent="0.3">
      <c r="B78" s="34"/>
    </row>
    <row r="79" spans="2:2" x14ac:dyDescent="0.3">
      <c r="B79" s="34"/>
    </row>
    <row r="80" spans="2:2" x14ac:dyDescent="0.3">
      <c r="B80" s="34"/>
    </row>
    <row r="81" spans="2:2" x14ac:dyDescent="0.3">
      <c r="B81" s="34"/>
    </row>
    <row r="82" spans="2:2" x14ac:dyDescent="0.3">
      <c r="B82" s="34"/>
    </row>
    <row r="83" spans="2:2" x14ac:dyDescent="0.3">
      <c r="B83" s="34"/>
    </row>
    <row r="84" spans="2:2" x14ac:dyDescent="0.3">
      <c r="B84" s="34"/>
    </row>
    <row r="85" spans="2:2" x14ac:dyDescent="0.3">
      <c r="B85" s="34"/>
    </row>
    <row r="86" spans="2:2" x14ac:dyDescent="0.3">
      <c r="B86" s="34"/>
    </row>
    <row r="87" spans="2:2" x14ac:dyDescent="0.3">
      <c r="B87" s="34"/>
    </row>
    <row r="88" spans="2:2" x14ac:dyDescent="0.3">
      <c r="B88" s="34"/>
    </row>
    <row r="89" spans="2:2" x14ac:dyDescent="0.3">
      <c r="B89" s="34"/>
    </row>
    <row r="90" spans="2:2" x14ac:dyDescent="0.3">
      <c r="B90" s="34"/>
    </row>
    <row r="91" spans="2:2" x14ac:dyDescent="0.3">
      <c r="B91" s="34"/>
    </row>
    <row r="92" spans="2:2" x14ac:dyDescent="0.3">
      <c r="B92" s="34"/>
    </row>
    <row r="93" spans="2:2" x14ac:dyDescent="0.3">
      <c r="B93" s="34"/>
    </row>
    <row r="94" spans="2:2" x14ac:dyDescent="0.3">
      <c r="B94" s="34"/>
    </row>
    <row r="95" spans="2:2" x14ac:dyDescent="0.3">
      <c r="B95" s="34"/>
    </row>
    <row r="96" spans="2:2" x14ac:dyDescent="0.3">
      <c r="B96" s="34"/>
    </row>
    <row r="97" spans="2:2" x14ac:dyDescent="0.3">
      <c r="B97" s="34"/>
    </row>
    <row r="98" spans="2:2" x14ac:dyDescent="0.3">
      <c r="B98" s="34"/>
    </row>
    <row r="99" spans="2:2" x14ac:dyDescent="0.3">
      <c r="B99" s="34"/>
    </row>
    <row r="100" spans="2:2" x14ac:dyDescent="0.3">
      <c r="B100" s="34"/>
    </row>
    <row r="101" spans="2:2" x14ac:dyDescent="0.3">
      <c r="B101" s="34"/>
    </row>
    <row r="102" spans="2:2" x14ac:dyDescent="0.3">
      <c r="B102" s="34"/>
    </row>
    <row r="103" spans="2:2" x14ac:dyDescent="0.3">
      <c r="B103" s="34"/>
    </row>
    <row r="104" spans="2:2" x14ac:dyDescent="0.3">
      <c r="B104" s="34"/>
    </row>
    <row r="105" spans="2:2" x14ac:dyDescent="0.3">
      <c r="B105" s="34"/>
    </row>
    <row r="106" spans="2:2" x14ac:dyDescent="0.3">
      <c r="B106" s="34"/>
    </row>
    <row r="107" spans="2:2" x14ac:dyDescent="0.3">
      <c r="B107" s="34"/>
    </row>
    <row r="108" spans="2:2" x14ac:dyDescent="0.3">
      <c r="B108" s="34"/>
    </row>
    <row r="109" spans="2:2" x14ac:dyDescent="0.3">
      <c r="B109" s="34"/>
    </row>
    <row r="110" spans="2:2" x14ac:dyDescent="0.3">
      <c r="B110" s="34"/>
    </row>
    <row r="111" spans="2:2" x14ac:dyDescent="0.3">
      <c r="B111" s="34"/>
    </row>
    <row r="112" spans="2:2" x14ac:dyDescent="0.3">
      <c r="B112" s="34"/>
    </row>
    <row r="113" spans="2:2" x14ac:dyDescent="0.3">
      <c r="B113" s="34"/>
    </row>
  </sheetData>
  <sheetProtection algorithmName="SHA-512" hashValue="NAThhQgFBFxDFQyUds01NFYZosGuyMSCA6VM251EH/Gw88fQpXSygfAtHOmk4nnkzvBSZsIf1/elB1eLky9wZw==" saltValue="LxQv8evL94wmctCz9+chog==" spinCount="100000" sheet="1" objects="1" scenarios="1"/>
  <pageMargins left="0.7" right="0.45" top="0.75" bottom="0.75" header="0.3" footer="0.3"/>
  <pageSetup scale="6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8CDCA-D457-4ECE-A9F1-9BE25501973D}">
  <sheetPr codeName="Sheet14">
    <pageSetUpPr fitToPage="1"/>
  </sheetPr>
  <dimension ref="A1:K36"/>
  <sheetViews>
    <sheetView topLeftCell="B1" workbookViewId="0">
      <selection activeCell="K13" sqref="K12:K13"/>
    </sheetView>
  </sheetViews>
  <sheetFormatPr defaultColWidth="9.109375" defaultRowHeight="14.4" x14ac:dyDescent="0.3"/>
  <cols>
    <col min="1" max="1" width="5" customWidth="1"/>
    <col min="2" max="2" width="44.88671875" customWidth="1"/>
    <col min="3" max="3" width="12.109375" customWidth="1"/>
    <col min="4" max="4" width="11.109375" customWidth="1"/>
    <col min="5" max="5" width="17.88671875" customWidth="1"/>
    <col min="6" max="6" width="12.88671875" customWidth="1"/>
    <col min="7" max="7" width="16" customWidth="1"/>
    <col min="8" max="8" width="7.44140625" customWidth="1"/>
    <col min="9" max="9" width="14" customWidth="1"/>
    <col min="12" max="12" width="13.33203125" bestFit="1" customWidth="1"/>
  </cols>
  <sheetData>
    <row r="1" spans="1:11" ht="18" x14ac:dyDescent="0.3">
      <c r="B1" s="39" t="s">
        <v>511</v>
      </c>
    </row>
    <row r="2" spans="1:11" x14ac:dyDescent="0.3">
      <c r="B2" s="38"/>
      <c r="C2" s="216" t="s">
        <v>512</v>
      </c>
      <c r="D2" s="216"/>
      <c r="F2" s="216" t="s">
        <v>513</v>
      </c>
      <c r="G2" s="216"/>
    </row>
    <row r="3" spans="1:11" x14ac:dyDescent="0.3">
      <c r="B3" s="38"/>
      <c r="C3" s="3" t="s">
        <v>514</v>
      </c>
      <c r="D3" s="3" t="s">
        <v>515</v>
      </c>
      <c r="E3" s="3"/>
      <c r="F3" s="3" t="s">
        <v>516</v>
      </c>
      <c r="G3" s="3" t="s">
        <v>517</v>
      </c>
      <c r="I3" s="217" t="s">
        <v>518</v>
      </c>
      <c r="J3" s="217"/>
      <c r="K3" s="217"/>
    </row>
    <row r="4" spans="1:11" x14ac:dyDescent="0.3">
      <c r="A4" s="3">
        <v>1</v>
      </c>
      <c r="B4" s="38" t="s">
        <v>519</v>
      </c>
      <c r="C4" s="41">
        <v>10.9</v>
      </c>
      <c r="D4" s="41">
        <v>18.100000000000001</v>
      </c>
      <c r="E4" s="3"/>
      <c r="F4" s="41">
        <v>2.1</v>
      </c>
      <c r="G4" s="41">
        <v>10.199999999999999</v>
      </c>
      <c r="I4" s="217"/>
      <c r="J4" s="217"/>
      <c r="K4" s="217"/>
    </row>
    <row r="5" spans="1:11" x14ac:dyDescent="0.3">
      <c r="A5" s="3"/>
      <c r="B5" s="38"/>
    </row>
    <row r="6" spans="1:11" x14ac:dyDescent="0.3">
      <c r="A6" s="3">
        <v>2</v>
      </c>
      <c r="B6" s="34" t="s">
        <v>520</v>
      </c>
      <c r="C6" s="42" t="s">
        <v>521</v>
      </c>
      <c r="D6" s="42" t="s">
        <v>521</v>
      </c>
      <c r="E6" s="3"/>
      <c r="F6" s="42" t="s">
        <v>521</v>
      </c>
      <c r="G6" s="42" t="s">
        <v>521</v>
      </c>
    </row>
    <row r="7" spans="1:11" x14ac:dyDescent="0.3">
      <c r="A7" s="3"/>
      <c r="B7" s="38"/>
    </row>
    <row r="8" spans="1:11" ht="28.8" x14ac:dyDescent="0.3">
      <c r="A8" s="3">
        <v>3</v>
      </c>
      <c r="B8" s="38" t="s">
        <v>523</v>
      </c>
      <c r="C8" s="43">
        <f>(C4*VLOOKUP(C6,$D$31:$G$33,2,FALSE)/113)+(VLOOKUP(C6,$D$31:$G$33,3,FALSE)-72)</f>
        <v>10.082300884955755</v>
      </c>
      <c r="D8" s="43">
        <f>(D4*VLOOKUP(D6,$D$31:$G$33,2,FALSE)/113)+(VLOOKUP(D6,$D$31:$G$33,3,FALSE)-72)</f>
        <v>17.600884955752218</v>
      </c>
      <c r="E8" s="44"/>
      <c r="F8" s="43">
        <f>(F4*VLOOKUP(F6,$D$31:$G$33,2,FALSE)/113)+(VLOOKUP(F6,$D$31:$G$33,3,FALSE)-72)</f>
        <v>0.89292035398230363</v>
      </c>
      <c r="G8" s="43">
        <f>(G4*VLOOKUP(G6,$D$31:$G$33,2,FALSE)/113)+(VLOOKUP(G6,$D$31:$G$33,3,FALSE)-72)</f>
        <v>9.3513274336283203</v>
      </c>
      <c r="I8" s="45" t="s">
        <v>524</v>
      </c>
    </row>
    <row r="9" spans="1:11" x14ac:dyDescent="0.3">
      <c r="A9" s="3"/>
      <c r="B9" s="38"/>
      <c r="C9" s="45"/>
      <c r="D9" s="45"/>
      <c r="E9" s="45"/>
      <c r="F9" s="45"/>
      <c r="G9" s="45"/>
    </row>
    <row r="10" spans="1:11" ht="28.8" x14ac:dyDescent="0.3">
      <c r="A10" s="3">
        <v>4</v>
      </c>
      <c r="B10" s="38" t="s">
        <v>525</v>
      </c>
      <c r="C10" s="43">
        <f>IF(C8&lt;=D8,C8,IF(C8-D8&gt;10,D8+10,C8))</f>
        <v>10.082300884955755</v>
      </c>
      <c r="D10" s="43">
        <f>IF(D8&lt;=C8,D8,IF(D8-C8&gt;10,C8+10,D8))</f>
        <v>17.600884955752218</v>
      </c>
      <c r="E10" s="45"/>
      <c r="F10" s="43">
        <f>IF(F8&lt;=G8,F8,IF(F8-G8&gt;10,G8+10,F8))</f>
        <v>0.89292035398230363</v>
      </c>
      <c r="G10" s="43">
        <f>IF(G8&lt;=F8,G8,IF(G8-F8&gt;10,F8+10,G8))</f>
        <v>9.3513274336283203</v>
      </c>
      <c r="J10" s="46"/>
    </row>
    <row r="11" spans="1:11" x14ac:dyDescent="0.3">
      <c r="A11" s="3"/>
      <c r="B11" s="38"/>
      <c r="C11" s="45"/>
      <c r="D11" s="45"/>
      <c r="E11" s="45"/>
      <c r="F11" s="45"/>
      <c r="G11" s="45"/>
    </row>
    <row r="12" spans="1:11" ht="43.2" x14ac:dyDescent="0.3">
      <c r="A12" s="3">
        <v>5</v>
      </c>
      <c r="B12" s="38" t="s">
        <v>526</v>
      </c>
      <c r="C12" s="43">
        <f>ROUND(0.9*C10,0)</f>
        <v>9</v>
      </c>
      <c r="D12" s="43">
        <f>ROUND(0.9*D10,0)</f>
        <v>16</v>
      </c>
      <c r="E12" s="44"/>
      <c r="F12" s="43">
        <f>ROUND(0.9*F10,0)</f>
        <v>1</v>
      </c>
      <c r="G12" s="43">
        <f>ROUND(0.9*G10,0)</f>
        <v>8</v>
      </c>
    </row>
    <row r="13" spans="1:11" ht="15" thickBot="1" x14ac:dyDescent="0.35">
      <c r="A13" s="3"/>
      <c r="B13" s="38"/>
      <c r="C13" s="45"/>
      <c r="D13" s="45"/>
      <c r="E13" s="45"/>
      <c r="F13" s="45"/>
      <c r="G13" s="45"/>
    </row>
    <row r="14" spans="1:11" ht="33.75" customHeight="1" thickBot="1" x14ac:dyDescent="0.35">
      <c r="A14" s="3">
        <v>6</v>
      </c>
      <c r="B14" s="38" t="s">
        <v>527</v>
      </c>
      <c r="C14" s="47">
        <f>C12-MIN($C$12:$G$12)</f>
        <v>8</v>
      </c>
      <c r="D14" s="47">
        <f>D12-MIN($C$12:$G$12)</f>
        <v>15</v>
      </c>
      <c r="E14" s="48"/>
      <c r="F14" s="47">
        <f>F12-MIN($C$12:$G$12)</f>
        <v>0</v>
      </c>
      <c r="G14" s="47">
        <f>G12-MIN($C$12:$G$12)</f>
        <v>7</v>
      </c>
    </row>
    <row r="15" spans="1:11" x14ac:dyDescent="0.3">
      <c r="B15" s="38"/>
    </row>
    <row r="16" spans="1:11" x14ac:dyDescent="0.3">
      <c r="B16" s="38"/>
    </row>
    <row r="17" spans="2:9" ht="31.2" x14ac:dyDescent="0.3">
      <c r="C17" s="49" t="s">
        <v>528</v>
      </c>
      <c r="D17" s="50" t="s">
        <v>529</v>
      </c>
      <c r="E17" s="51" t="s">
        <v>530</v>
      </c>
      <c r="F17" s="50" t="s">
        <v>531</v>
      </c>
      <c r="G17" s="52" t="s">
        <v>532</v>
      </c>
      <c r="H17" s="50" t="s">
        <v>533</v>
      </c>
      <c r="I17" s="52" t="s">
        <v>534</v>
      </c>
    </row>
    <row r="18" spans="2:9" x14ac:dyDescent="0.3">
      <c r="B18" s="38"/>
    </row>
    <row r="19" spans="2:9" x14ac:dyDescent="0.3">
      <c r="B19" s="38"/>
    </row>
    <row r="20" spans="2:9" ht="39.75" customHeight="1" x14ac:dyDescent="0.3">
      <c r="B20" s="38"/>
      <c r="C20" s="53" t="s">
        <v>535</v>
      </c>
      <c r="D20" s="54" t="s">
        <v>529</v>
      </c>
      <c r="E20" s="49" t="s">
        <v>528</v>
      </c>
      <c r="F20" s="54" t="s">
        <v>531</v>
      </c>
      <c r="G20" s="51" t="s">
        <v>536</v>
      </c>
    </row>
    <row r="21" spans="2:9" x14ac:dyDescent="0.3">
      <c r="B21" s="38"/>
    </row>
    <row r="22" spans="2:9" x14ac:dyDescent="0.3">
      <c r="B22" s="38"/>
    </row>
    <row r="23" spans="2:9" x14ac:dyDescent="0.3">
      <c r="B23" s="38"/>
    </row>
    <row r="24" spans="2:9" x14ac:dyDescent="0.3">
      <c r="B24" s="38"/>
    </row>
    <row r="25" spans="2:9" x14ac:dyDescent="0.3">
      <c r="B25" s="38"/>
    </row>
    <row r="26" spans="2:9" x14ac:dyDescent="0.3">
      <c r="B26" s="38"/>
    </row>
    <row r="28" spans="2:9" x14ac:dyDescent="0.3">
      <c r="C28" t="s">
        <v>537</v>
      </c>
    </row>
    <row r="29" spans="2:9" ht="15" thickBot="1" x14ac:dyDescent="0.35"/>
    <row r="30" spans="2:9" ht="15" thickBot="1" x14ac:dyDescent="0.35">
      <c r="D30" s="55" t="s">
        <v>538</v>
      </c>
      <c r="E30" s="56" t="s">
        <v>539</v>
      </c>
      <c r="F30" s="56" t="s">
        <v>540</v>
      </c>
      <c r="G30" s="57" t="s">
        <v>541</v>
      </c>
    </row>
    <row r="31" spans="2:9" x14ac:dyDescent="0.3">
      <c r="D31" s="58" t="s">
        <v>542</v>
      </c>
      <c r="E31" s="59">
        <v>124</v>
      </c>
      <c r="F31" s="60">
        <v>72.599999999999994</v>
      </c>
      <c r="G31" s="61">
        <f>F31-72</f>
        <v>0.59999999999999432</v>
      </c>
    </row>
    <row r="32" spans="2:9" x14ac:dyDescent="0.3">
      <c r="D32" s="62" t="s">
        <v>521</v>
      </c>
      <c r="E32" s="40">
        <v>118</v>
      </c>
      <c r="F32" s="63">
        <v>70.7</v>
      </c>
      <c r="G32" s="61">
        <f>F32-72</f>
        <v>-1.2999999999999972</v>
      </c>
    </row>
    <row r="33" spans="2:7" ht="15" thickBot="1" x14ac:dyDescent="0.35">
      <c r="D33" s="64" t="s">
        <v>522</v>
      </c>
      <c r="E33" s="65">
        <v>114</v>
      </c>
      <c r="F33" s="66">
        <v>68.7</v>
      </c>
      <c r="G33" s="67">
        <f>F33-72</f>
        <v>-3.2999999999999972</v>
      </c>
    </row>
    <row r="35" spans="2:7" x14ac:dyDescent="0.3">
      <c r="B35" s="68" t="s">
        <v>543</v>
      </c>
      <c r="C35" s="68" t="s">
        <v>544</v>
      </c>
      <c r="D35" s="68" t="s">
        <v>545</v>
      </c>
      <c r="E35" s="68" t="s">
        <v>546</v>
      </c>
    </row>
    <row r="36" spans="2:7" x14ac:dyDescent="0.3">
      <c r="B36" s="69" t="s">
        <v>10</v>
      </c>
      <c r="C36" s="8">
        <v>5.0999999999999996</v>
      </c>
      <c r="D36" s="8" t="s">
        <v>521</v>
      </c>
      <c r="E36" s="70">
        <f>ROUND(C36*VLOOKUP(D36,'4BALL PLAYING HANDICAP'!D31:G33,2,FALSE)/113+VLOOKUP(D36,'4BALL PLAYING HANDICAP'!D31:G33,4,FALSE),0)</f>
        <v>4</v>
      </c>
    </row>
  </sheetData>
  <sheetProtection algorithmName="SHA-512" hashValue="JnA1ppjOmktHBd5SEtMXe8P4bKOBaVmRIC19+0ua5MRqDnHtPeB+M4K2GWg/nEFvA4EckpRRckDU7Qw7ZMvS0g==" saltValue="4axEL59Fb/G8RNu6wv3Yug==" spinCount="100000" sheet="1" objects="1" scenarios="1"/>
  <mergeCells count="3">
    <mergeCell ref="C2:D2"/>
    <mergeCell ref="F2:G2"/>
    <mergeCell ref="I3:K4"/>
  </mergeCells>
  <conditionalFormatting sqref="C6:G6">
    <cfRule type="cellIs" dxfId="5" priority="1" operator="equal">
      <formula>"Gold/Blue"</formula>
    </cfRule>
    <cfRule type="cellIs" dxfId="4" priority="2" operator="equal">
      <formula>"Black/Gold"</formula>
    </cfRule>
    <cfRule type="cellIs" dxfId="3" priority="3" operator="equal">
      <formula>"Gold"</formula>
    </cfRule>
    <cfRule type="cellIs" dxfId="2" priority="4" operator="equal">
      <formula>"Blue"</formula>
    </cfRule>
    <cfRule type="cellIs" dxfId="1" priority="5" operator="equal">
      <formula>"Black"</formula>
    </cfRule>
    <cfRule type="containsBlanks" dxfId="0" priority="6" stopIfTrue="1">
      <formula>LEN(TRIM(C6))=0</formula>
    </cfRule>
  </conditionalFormatting>
  <dataValidations count="1">
    <dataValidation type="list" allowBlank="1" showInputMessage="1" showErrorMessage="1" sqref="D36 C6:D6 F6:G6" xr:uid="{54B1D9BF-BE03-4F91-9B40-D9A95F127A6E}">
      <formula1>$D$31:$D$33</formula1>
    </dataValidation>
  </dataValidations>
  <pageMargins left="0.2" right="0.2" top="0.75" bottom="0.75" header="0.3" footer="0.3"/>
  <pageSetup scale="8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837B6-1AF1-404E-8A8E-E9FE411685D2}">
  <sheetPr codeName="Sheet6">
    <tabColor theme="9" tint="-0.249977111117893"/>
    <pageSetUpPr fitToPage="1"/>
  </sheetPr>
  <dimension ref="A1:P78"/>
  <sheetViews>
    <sheetView topLeftCell="B1" zoomScale="40" zoomScaleNormal="40" workbookViewId="0">
      <selection activeCell="C55" sqref="C55"/>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187" t="s">
        <v>5</v>
      </c>
      <c r="H1" s="187"/>
      <c r="I1" s="140"/>
      <c r="J1" s="139" t="s">
        <v>4</v>
      </c>
      <c r="K1" s="139" t="s">
        <v>3</v>
      </c>
      <c r="L1" s="139" t="s">
        <v>2</v>
      </c>
      <c r="M1" s="139" t="s">
        <v>1</v>
      </c>
      <c r="N1" s="76" t="s">
        <v>0</v>
      </c>
      <c r="O1" s="185" t="s">
        <v>6</v>
      </c>
      <c r="P1" s="188"/>
    </row>
    <row r="2" spans="1:16" ht="31.95" customHeight="1" x14ac:dyDescent="0.6">
      <c r="A2" s="79"/>
      <c r="B2" s="141">
        <v>44983</v>
      </c>
      <c r="C2" s="141">
        <v>45067</v>
      </c>
      <c r="D2" s="141">
        <v>45193</v>
      </c>
      <c r="E2" s="141">
        <v>45263</v>
      </c>
      <c r="F2" s="141"/>
      <c r="G2" s="189">
        <v>45291</v>
      </c>
      <c r="H2" s="189"/>
      <c r="I2" s="140"/>
      <c r="J2" s="141">
        <f>E2</f>
        <v>45263</v>
      </c>
      <c r="K2" s="141">
        <f>D2</f>
        <v>45193</v>
      </c>
      <c r="L2" s="141">
        <f>C2</f>
        <v>45067</v>
      </c>
      <c r="M2" s="141">
        <f>B2</f>
        <v>44983</v>
      </c>
      <c r="N2" s="79">
        <f>A2</f>
        <v>0</v>
      </c>
      <c r="O2" s="190"/>
      <c r="P2" s="185"/>
    </row>
    <row r="3" spans="1:16" ht="31.95" customHeight="1" x14ac:dyDescent="0.6">
      <c r="A3" s="79"/>
      <c r="B3" s="79"/>
      <c r="C3" s="79"/>
      <c r="D3" s="79"/>
      <c r="E3" s="79"/>
      <c r="F3" s="79"/>
      <c r="G3" s="79"/>
      <c r="H3" s="79"/>
      <c r="J3" s="79"/>
      <c r="K3" s="79"/>
      <c r="L3" s="79"/>
      <c r="M3" s="79"/>
      <c r="N3" s="79"/>
      <c r="O3" s="80"/>
    </row>
    <row r="4" spans="1:16" ht="31.95" customHeight="1" x14ac:dyDescent="0.6">
      <c r="E4" s="187" t="s">
        <v>43</v>
      </c>
      <c r="F4" s="187"/>
      <c r="G4" s="187"/>
      <c r="H4" s="187"/>
      <c r="I4" s="187"/>
      <c r="J4" s="187"/>
    </row>
    <row r="5" spans="1:16" ht="31.95" customHeight="1" thickBot="1" x14ac:dyDescent="0.65">
      <c r="A5" s="81"/>
      <c r="B5" s="76"/>
      <c r="C5" s="76"/>
      <c r="D5" s="76"/>
      <c r="E5" s="187" t="s">
        <v>209</v>
      </c>
      <c r="F5" s="187"/>
      <c r="G5" s="187"/>
      <c r="H5" s="187"/>
      <c r="I5" s="187"/>
      <c r="J5" s="187"/>
      <c r="K5" s="76"/>
      <c r="L5" s="76"/>
      <c r="M5" s="76"/>
      <c r="N5" s="81"/>
    </row>
    <row r="6" spans="1:16" ht="31.95" customHeight="1" thickTop="1" x14ac:dyDescent="0.6">
      <c r="A6" s="82"/>
      <c r="B6" s="76"/>
      <c r="C6" s="76"/>
      <c r="D6" s="76"/>
      <c r="E6" s="76"/>
      <c r="F6" s="76"/>
      <c r="G6" s="76"/>
      <c r="H6" s="76"/>
      <c r="I6" s="76"/>
      <c r="J6" s="76"/>
      <c r="K6" s="76"/>
      <c r="L6" s="76"/>
      <c r="M6" s="76"/>
      <c r="N6" s="83"/>
    </row>
    <row r="7" spans="1:16" ht="31.95" customHeight="1" thickBot="1" x14ac:dyDescent="0.65">
      <c r="A7" s="84"/>
      <c r="B7" s="76"/>
      <c r="C7" s="86"/>
      <c r="D7" s="76"/>
      <c r="E7" s="87"/>
      <c r="F7" s="87"/>
      <c r="G7" s="87"/>
      <c r="H7" s="87"/>
      <c r="I7" s="87"/>
      <c r="J7" s="87"/>
      <c r="K7" s="76"/>
      <c r="L7" s="76"/>
      <c r="M7" s="76"/>
      <c r="N7" s="88"/>
    </row>
    <row r="8" spans="1:16" ht="31.95" customHeight="1" thickTop="1" thickBot="1" x14ac:dyDescent="0.65">
      <c r="A8" s="89"/>
      <c r="B8" s="76"/>
      <c r="C8" s="91" t="s">
        <v>33</v>
      </c>
      <c r="D8" s="76"/>
      <c r="E8" s="87"/>
      <c r="F8" s="87"/>
      <c r="G8" s="87"/>
      <c r="H8" s="87"/>
      <c r="I8" s="87"/>
      <c r="J8" s="87"/>
      <c r="K8" s="76"/>
      <c r="L8" s="81" t="s">
        <v>10</v>
      </c>
      <c r="M8" s="76"/>
      <c r="N8" s="89"/>
      <c r="O8" s="185"/>
      <c r="P8" s="185"/>
    </row>
    <row r="9" spans="1:16" ht="31.95" customHeight="1" thickTop="1" thickBot="1" x14ac:dyDescent="0.65">
      <c r="A9" s="81"/>
      <c r="B9" s="76"/>
      <c r="C9" s="82"/>
      <c r="D9" s="76"/>
      <c r="E9" s="87"/>
      <c r="F9" s="87"/>
      <c r="G9" s="87"/>
      <c r="H9" s="87"/>
      <c r="I9" s="87"/>
      <c r="J9" s="87"/>
      <c r="K9" s="76"/>
      <c r="L9" s="83"/>
      <c r="M9" s="76"/>
      <c r="N9" s="81"/>
    </row>
    <row r="10" spans="1:16" ht="31.95" customHeight="1" thickTop="1" x14ac:dyDescent="0.6">
      <c r="A10" s="82"/>
      <c r="B10" s="76"/>
      <c r="C10" s="90"/>
      <c r="D10" s="76"/>
      <c r="E10" s="76"/>
      <c r="F10" s="76"/>
      <c r="G10" s="76"/>
      <c r="H10" s="76"/>
      <c r="I10" s="76"/>
      <c r="J10" s="76"/>
      <c r="K10" s="76"/>
      <c r="L10" s="92"/>
      <c r="M10" s="76"/>
      <c r="N10" s="83"/>
      <c r="O10" s="185"/>
      <c r="P10" s="185"/>
    </row>
    <row r="11" spans="1:16" ht="31.95" customHeight="1" thickBot="1" x14ac:dyDescent="0.65">
      <c r="A11" s="84"/>
      <c r="B11" s="76"/>
      <c r="C11" s="90"/>
      <c r="D11" s="76"/>
      <c r="E11" s="76"/>
      <c r="F11" s="76"/>
      <c r="G11" s="76"/>
      <c r="H11" s="76"/>
      <c r="I11" s="76"/>
      <c r="J11" s="76"/>
      <c r="K11" s="76"/>
      <c r="L11" s="92"/>
      <c r="M11" s="76"/>
      <c r="N11" s="88"/>
    </row>
    <row r="12" spans="1:16" ht="31.95" customHeight="1" thickTop="1" thickBot="1" x14ac:dyDescent="0.65">
      <c r="A12" s="89"/>
      <c r="B12" s="76"/>
      <c r="C12" s="90"/>
      <c r="D12" s="91"/>
      <c r="E12" s="76"/>
      <c r="F12" s="76"/>
      <c r="G12" s="76"/>
      <c r="H12" s="76"/>
      <c r="I12" s="76"/>
      <c r="J12" s="76"/>
      <c r="K12" s="81"/>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76"/>
      <c r="C14" s="90"/>
      <c r="D14" s="90"/>
      <c r="E14" s="76"/>
      <c r="F14" s="76"/>
      <c r="G14" s="76"/>
      <c r="H14" s="76"/>
      <c r="I14" s="76"/>
      <c r="J14" s="76"/>
      <c r="K14" s="92"/>
      <c r="L14" s="92"/>
      <c r="M14" s="81" t="s">
        <v>53</v>
      </c>
      <c r="N14" s="83"/>
    </row>
    <row r="15" spans="1:16" ht="31.95" customHeight="1" thickTop="1" thickBot="1" x14ac:dyDescent="0.65">
      <c r="A15" s="84"/>
      <c r="B15" s="76"/>
      <c r="C15" s="90"/>
      <c r="D15" s="90"/>
      <c r="E15" s="76"/>
      <c r="F15" s="76"/>
      <c r="G15" s="76"/>
      <c r="H15" s="76"/>
      <c r="I15" s="76"/>
      <c r="J15" s="76"/>
      <c r="K15" s="92"/>
      <c r="L15" s="92"/>
      <c r="M15" s="83"/>
      <c r="N15" s="88"/>
    </row>
    <row r="16" spans="1:16" ht="31.95" customHeight="1" thickTop="1" thickBot="1" x14ac:dyDescent="0.65">
      <c r="A16" s="89"/>
      <c r="B16" s="76"/>
      <c r="C16" s="84" t="s">
        <v>50</v>
      </c>
      <c r="D16" s="90"/>
      <c r="E16" s="76"/>
      <c r="F16" s="76"/>
      <c r="G16" s="76"/>
      <c r="H16" s="76"/>
      <c r="I16" s="76"/>
      <c r="J16" s="76"/>
      <c r="K16" s="92"/>
      <c r="L16" s="88" t="s">
        <v>80</v>
      </c>
      <c r="M16" s="92"/>
      <c r="N16" s="89"/>
    </row>
    <row r="17" spans="1:16" ht="31.95" customHeight="1" thickTop="1" thickBot="1" x14ac:dyDescent="0.65">
      <c r="A17" s="81"/>
      <c r="B17" s="76"/>
      <c r="C17" s="93"/>
      <c r="D17" s="90"/>
      <c r="E17" s="76"/>
      <c r="F17" s="76"/>
      <c r="G17" s="76"/>
      <c r="H17" s="76"/>
      <c r="I17" s="76"/>
      <c r="J17" s="76"/>
      <c r="K17" s="92"/>
      <c r="L17" s="89"/>
      <c r="M17" s="92"/>
      <c r="N17" s="81"/>
    </row>
    <row r="18" spans="1:16" ht="31.95" customHeight="1" thickTop="1" thickBot="1" x14ac:dyDescent="0.65">
      <c r="A18" s="82"/>
      <c r="B18" s="76"/>
      <c r="C18" s="76"/>
      <c r="D18" s="90"/>
      <c r="E18" s="76"/>
      <c r="F18" s="76"/>
      <c r="G18" s="76"/>
      <c r="H18" s="76"/>
      <c r="I18" s="76"/>
      <c r="J18" s="76"/>
      <c r="K18" s="92"/>
      <c r="L18" s="76"/>
      <c r="M18" s="88" t="s">
        <v>80</v>
      </c>
      <c r="N18" s="83"/>
    </row>
    <row r="19" spans="1:16" ht="31.95" customHeight="1" thickTop="1" thickBot="1" x14ac:dyDescent="0.65">
      <c r="A19" s="84"/>
      <c r="B19" s="76"/>
      <c r="C19" s="76"/>
      <c r="D19" s="90"/>
      <c r="E19" s="76"/>
      <c r="F19" s="76"/>
      <c r="G19" s="76"/>
      <c r="H19" s="76"/>
      <c r="I19" s="76"/>
      <c r="J19" s="76"/>
      <c r="K19" s="92"/>
      <c r="L19" s="76"/>
      <c r="M19" s="94"/>
      <c r="N19" s="88"/>
    </row>
    <row r="20" spans="1:16" ht="31.95" customHeight="1" thickTop="1" x14ac:dyDescent="0.6">
      <c r="A20" s="89"/>
      <c r="B20" s="7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x14ac:dyDescent="0.6">
      <c r="A22" s="82"/>
      <c r="B22" s="76"/>
      <c r="C22" s="76"/>
      <c r="D22" s="90"/>
      <c r="E22" s="82"/>
      <c r="F22" s="76"/>
      <c r="G22" s="76"/>
      <c r="H22" s="76"/>
      <c r="I22" s="90"/>
      <c r="J22" s="83"/>
      <c r="K22" s="92"/>
      <c r="L22" s="76"/>
      <c r="M22" s="76"/>
      <c r="N22" s="83"/>
    </row>
    <row r="23" spans="1:16" ht="31.95" customHeight="1" thickBot="1" x14ac:dyDescent="0.65">
      <c r="A23" s="84"/>
      <c r="B23" s="76"/>
      <c r="C23" s="76"/>
      <c r="D23" s="90"/>
      <c r="E23" s="90"/>
      <c r="F23" s="76"/>
      <c r="G23" s="76"/>
      <c r="H23" s="76"/>
      <c r="I23" s="90"/>
      <c r="J23" s="76"/>
      <c r="K23" s="92"/>
      <c r="L23" s="76"/>
      <c r="M23" s="76"/>
      <c r="N23" s="88"/>
    </row>
    <row r="24" spans="1:16" ht="31.95" customHeight="1" thickTop="1" thickBot="1" x14ac:dyDescent="0.65">
      <c r="A24" s="89"/>
      <c r="B24" s="76"/>
      <c r="C24" s="91" t="s">
        <v>57</v>
      </c>
      <c r="D24" s="90"/>
      <c r="E24" s="90"/>
      <c r="F24" s="76"/>
      <c r="G24" s="76"/>
      <c r="H24" s="76"/>
      <c r="I24" s="90"/>
      <c r="J24" s="76"/>
      <c r="K24" s="92"/>
      <c r="L24" s="98" t="s">
        <v>23</v>
      </c>
      <c r="M24" s="76"/>
      <c r="N24" s="89"/>
    </row>
    <row r="25" spans="1:16" ht="31.95" customHeight="1" thickTop="1" thickBot="1" x14ac:dyDescent="0.65">
      <c r="A25" s="81"/>
      <c r="B25" s="76"/>
      <c r="C25" s="82"/>
      <c r="D25" s="90"/>
      <c r="E25" s="90"/>
      <c r="F25" s="76"/>
      <c r="G25" s="76"/>
      <c r="H25" s="76"/>
      <c r="I25" s="90"/>
      <c r="J25" s="76"/>
      <c r="K25" s="92"/>
      <c r="L25" s="83"/>
      <c r="M25" s="76"/>
      <c r="N25" s="81"/>
    </row>
    <row r="26" spans="1:16" ht="31.95" customHeight="1" thickTop="1" x14ac:dyDescent="0.6">
      <c r="A26" s="82"/>
      <c r="B26" s="76"/>
      <c r="C26" s="90"/>
      <c r="D26" s="90"/>
      <c r="E26" s="90"/>
      <c r="F26" s="76"/>
      <c r="G26" s="76"/>
      <c r="H26" s="76"/>
      <c r="I26" s="90"/>
      <c r="J26" s="76"/>
      <c r="K26" s="92"/>
      <c r="L26" s="92"/>
      <c r="M26" s="76"/>
      <c r="N26" s="83"/>
    </row>
    <row r="27" spans="1:16" ht="31.95" customHeight="1" thickBot="1" x14ac:dyDescent="0.65">
      <c r="A27" s="84"/>
      <c r="B27" s="76"/>
      <c r="C27" s="90"/>
      <c r="D27" s="90"/>
      <c r="E27" s="90"/>
      <c r="F27" s="76"/>
      <c r="G27" s="76"/>
      <c r="H27" s="76"/>
      <c r="I27" s="90"/>
      <c r="J27" s="76"/>
      <c r="K27" s="92"/>
      <c r="L27" s="92"/>
      <c r="M27" s="76"/>
      <c r="N27" s="88"/>
    </row>
    <row r="28" spans="1:16" ht="31.95" customHeight="1" thickTop="1" thickBot="1" x14ac:dyDescent="0.65">
      <c r="A28" s="89"/>
      <c r="B28" s="76"/>
      <c r="C28" s="90"/>
      <c r="D28" s="84" t="s">
        <v>24</v>
      </c>
      <c r="E28" s="90"/>
      <c r="F28" s="76"/>
      <c r="G28" s="76"/>
      <c r="H28" s="76"/>
      <c r="I28" s="90"/>
      <c r="J28" s="76"/>
      <c r="K28" s="88"/>
      <c r="L28" s="92"/>
      <c r="M28" s="76"/>
      <c r="N28" s="89"/>
      <c r="O28" s="185"/>
      <c r="P28" s="185"/>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t="s">
        <v>24</v>
      </c>
      <c r="C30" s="90"/>
      <c r="D30" s="76"/>
      <c r="E30" s="90"/>
      <c r="F30" s="76"/>
      <c r="G30" s="76"/>
      <c r="H30" s="76"/>
      <c r="I30" s="90"/>
      <c r="J30" s="76"/>
      <c r="K30" s="76"/>
      <c r="L30" s="92"/>
      <c r="M30" s="76"/>
      <c r="N30" s="83"/>
      <c r="O30" s="185"/>
      <c r="P30" s="185"/>
    </row>
    <row r="31" spans="1:16" ht="31.95" customHeight="1" thickTop="1" thickBot="1" x14ac:dyDescent="0.65">
      <c r="A31" s="84"/>
      <c r="B31" s="85"/>
      <c r="C31" s="100"/>
      <c r="D31" s="92"/>
      <c r="E31" s="90"/>
      <c r="F31" s="76"/>
      <c r="G31" s="76"/>
      <c r="H31" s="76"/>
      <c r="I31" s="90"/>
      <c r="J31" s="76"/>
      <c r="K31" s="76"/>
      <c r="L31" s="92"/>
      <c r="M31" s="76"/>
      <c r="N31" s="88"/>
    </row>
    <row r="32" spans="1:16" ht="31.95" customHeight="1" thickTop="1" thickBot="1" x14ac:dyDescent="0.65">
      <c r="A32" s="89"/>
      <c r="B32" s="95"/>
      <c r="C32" s="101" t="s">
        <v>24</v>
      </c>
      <c r="D32" s="92"/>
      <c r="E32" s="90"/>
      <c r="F32" s="76"/>
      <c r="G32" s="76"/>
      <c r="H32" s="76"/>
      <c r="I32" s="90"/>
      <c r="J32" s="76"/>
      <c r="K32" s="76"/>
      <c r="L32" s="88" t="s">
        <v>47</v>
      </c>
      <c r="M32" s="76"/>
      <c r="N32" s="89"/>
    </row>
    <row r="33" spans="1:16" ht="31.95" customHeight="1" thickTop="1" thickBot="1" x14ac:dyDescent="0.65">
      <c r="A33" s="81"/>
      <c r="B33" s="90"/>
      <c r="C33" s="89"/>
      <c r="D33" s="76"/>
      <c r="E33" s="90"/>
      <c r="F33" s="76"/>
      <c r="G33" s="76"/>
      <c r="H33" s="76"/>
      <c r="I33" s="90"/>
      <c r="J33" s="76"/>
      <c r="K33" s="76"/>
      <c r="L33" s="89"/>
      <c r="M33" s="76"/>
      <c r="N33" s="81"/>
    </row>
    <row r="34" spans="1:16" ht="31.95" customHeight="1" thickTop="1" thickBot="1" x14ac:dyDescent="0.65">
      <c r="A34" s="82"/>
      <c r="B34" s="84" t="s">
        <v>28</v>
      </c>
      <c r="C34" s="76"/>
      <c r="D34" s="76"/>
      <c r="E34" s="90"/>
      <c r="F34" s="76"/>
      <c r="G34" s="76"/>
      <c r="H34" s="76"/>
      <c r="I34" s="90"/>
      <c r="J34" s="76"/>
      <c r="K34" s="76"/>
      <c r="L34" s="76"/>
      <c r="M34" s="76"/>
      <c r="N34" s="83"/>
    </row>
    <row r="35" spans="1:16" ht="31.95" customHeight="1" thickTop="1" thickBot="1" x14ac:dyDescent="0.65">
      <c r="A35" s="84"/>
      <c r="B35" s="93"/>
      <c r="C35" s="76"/>
      <c r="D35" s="76"/>
      <c r="E35" s="90"/>
      <c r="F35" s="92"/>
      <c r="G35" s="76"/>
      <c r="H35" s="76"/>
      <c r="I35" s="90"/>
      <c r="J35" s="76"/>
      <c r="K35" s="76"/>
      <c r="L35" s="76"/>
      <c r="M35" s="76"/>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45</v>
      </c>
      <c r="D40" s="76"/>
      <c r="E40" s="90"/>
      <c r="F40" s="76"/>
      <c r="G40" s="76"/>
      <c r="H40" s="76"/>
      <c r="I40" s="90"/>
      <c r="J40" s="76"/>
      <c r="K40" s="76"/>
      <c r="L40" s="81" t="s">
        <v>61</v>
      </c>
      <c r="M40" s="76"/>
      <c r="N40" s="89"/>
      <c r="O40" s="185"/>
      <c r="P40" s="185"/>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84"/>
      <c r="H42" s="184"/>
      <c r="I42" s="90"/>
      <c r="J42" s="76"/>
      <c r="K42" s="76"/>
      <c r="L42" s="92"/>
      <c r="M42" s="76"/>
      <c r="N42" s="83"/>
      <c r="O42" s="185"/>
      <c r="P42" s="185"/>
    </row>
    <row r="43" spans="1:16" ht="31.95" customHeight="1" thickTop="1" thickBot="1" x14ac:dyDescent="0.65">
      <c r="A43" s="84"/>
      <c r="B43" s="76"/>
      <c r="C43" s="90"/>
      <c r="D43" s="76"/>
      <c r="E43" s="90"/>
      <c r="F43" s="76"/>
      <c r="G43" s="183" t="s">
        <v>8</v>
      </c>
      <c r="H43" s="183"/>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c r="L45" s="92"/>
      <c r="M45" s="76"/>
      <c r="N45" s="81"/>
    </row>
    <row r="46" spans="1:16" ht="31.95" customHeight="1" thickTop="1" thickBot="1" x14ac:dyDescent="0.65">
      <c r="A46" s="82"/>
      <c r="B46" s="81" t="s">
        <v>75</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78</v>
      </c>
      <c r="D48" s="90"/>
      <c r="E48" s="90"/>
      <c r="F48" s="76"/>
      <c r="G48" s="184"/>
      <c r="H48" s="184"/>
      <c r="I48" s="90"/>
      <c r="J48" s="76"/>
      <c r="K48" s="92"/>
      <c r="L48" s="88" t="s">
        <v>83</v>
      </c>
      <c r="M48" s="76"/>
      <c r="N48" s="89"/>
    </row>
    <row r="49" spans="1:14" ht="31.95" customHeight="1" thickTop="1" thickBot="1" x14ac:dyDescent="0.65">
      <c r="A49" s="81"/>
      <c r="B49" s="90"/>
      <c r="C49" s="93"/>
      <c r="D49" s="90"/>
      <c r="E49" s="90"/>
      <c r="F49" s="76"/>
      <c r="G49" s="183" t="s">
        <v>9</v>
      </c>
      <c r="H49" s="183"/>
      <c r="I49" s="90"/>
      <c r="J49" s="76"/>
      <c r="K49" s="92"/>
      <c r="L49" s="89"/>
      <c r="M49" s="76"/>
      <c r="N49" s="81"/>
    </row>
    <row r="50" spans="1:14" ht="31.95" customHeight="1" thickTop="1" thickBot="1" x14ac:dyDescent="0.65">
      <c r="A50" s="82"/>
      <c r="B50" s="84" t="s">
        <v>78</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x14ac:dyDescent="0.6">
      <c r="A54" s="82"/>
      <c r="B54" s="76"/>
      <c r="C54" s="76"/>
      <c r="D54" s="90"/>
      <c r="E54" s="89"/>
      <c r="F54" s="76"/>
      <c r="G54" s="76"/>
      <c r="H54" s="76"/>
      <c r="I54" s="76"/>
      <c r="J54" s="76"/>
      <c r="K54" s="92"/>
      <c r="L54" s="76"/>
      <c r="M54" s="76"/>
      <c r="N54" s="83"/>
    </row>
    <row r="55" spans="1:14" ht="31.95" customHeight="1" thickBot="1" x14ac:dyDescent="0.65">
      <c r="A55" s="84"/>
      <c r="B55" s="76"/>
      <c r="C55" s="76"/>
      <c r="D55" s="90"/>
      <c r="E55" s="76"/>
      <c r="F55" s="76"/>
      <c r="G55" s="76"/>
      <c r="H55" s="76"/>
      <c r="I55" s="76"/>
      <c r="J55" s="76"/>
      <c r="K55" s="92"/>
      <c r="L55" s="76"/>
      <c r="M55" s="76"/>
      <c r="N55" s="88"/>
    </row>
    <row r="56" spans="1:14" ht="31.95" customHeight="1" thickTop="1" thickBot="1" x14ac:dyDescent="0.65">
      <c r="A56" s="89"/>
      <c r="B56" s="76"/>
      <c r="C56" s="81" t="s">
        <v>67</v>
      </c>
      <c r="D56" s="90"/>
      <c r="E56" s="76"/>
      <c r="F56" s="76"/>
      <c r="G56" s="76"/>
      <c r="H56" s="76"/>
      <c r="I56" s="76"/>
      <c r="J56" s="76"/>
      <c r="K56" s="92"/>
      <c r="L56" s="81" t="s">
        <v>72</v>
      </c>
      <c r="M56" s="76"/>
      <c r="N56" s="89"/>
    </row>
    <row r="57" spans="1:14" ht="31.95" customHeight="1" thickTop="1" thickBot="1" x14ac:dyDescent="0.65">
      <c r="A57" s="81"/>
      <c r="B57" s="76"/>
      <c r="C57" s="85"/>
      <c r="D57" s="90"/>
      <c r="E57" s="76"/>
      <c r="F57" s="76"/>
      <c r="G57" s="76"/>
      <c r="H57" s="76"/>
      <c r="I57" s="76"/>
      <c r="J57" s="76"/>
      <c r="K57" s="92"/>
      <c r="L57" s="83"/>
      <c r="M57" s="76"/>
      <c r="N57" s="81"/>
    </row>
    <row r="58" spans="1:14" ht="31.95" customHeight="1" thickTop="1" x14ac:dyDescent="0.6">
      <c r="A58" s="82"/>
      <c r="B58" s="76"/>
      <c r="C58" s="90"/>
      <c r="D58" s="90"/>
      <c r="E58" s="76"/>
      <c r="F58" s="76"/>
      <c r="G58" s="76"/>
      <c r="H58" s="76"/>
      <c r="I58" s="76"/>
      <c r="J58" s="76"/>
      <c r="K58" s="92"/>
      <c r="L58" s="92"/>
      <c r="M58" s="76"/>
      <c r="N58" s="83"/>
    </row>
    <row r="59" spans="1:14" ht="31.95" customHeight="1" thickBot="1" x14ac:dyDescent="0.65">
      <c r="A59" s="84"/>
      <c r="B59" s="76"/>
      <c r="C59" s="90"/>
      <c r="D59" s="90"/>
      <c r="E59" s="76"/>
      <c r="F59" s="76"/>
      <c r="G59" s="76"/>
      <c r="H59" s="76"/>
      <c r="I59" s="76"/>
      <c r="J59" s="76"/>
      <c r="K59" s="92"/>
      <c r="L59" s="92"/>
      <c r="M59" s="76"/>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86"/>
      <c r="C61" s="90"/>
      <c r="D61" s="84" t="s">
        <v>67</v>
      </c>
      <c r="E61" s="76"/>
      <c r="F61" s="76"/>
      <c r="G61" s="76"/>
      <c r="H61" s="76"/>
      <c r="I61" s="76"/>
      <c r="J61" s="76"/>
      <c r="K61" s="88"/>
      <c r="L61" s="92"/>
      <c r="M61" s="76"/>
      <c r="N61" s="81"/>
    </row>
    <row r="62" spans="1:14" ht="31.95" customHeight="1" thickTop="1" x14ac:dyDescent="0.6">
      <c r="A62" s="82"/>
      <c r="B62" s="86"/>
      <c r="C62" s="90"/>
      <c r="D62" s="89"/>
      <c r="E62" s="76"/>
      <c r="F62" s="76"/>
      <c r="G62" s="76"/>
      <c r="H62" s="76"/>
      <c r="I62" s="76"/>
      <c r="J62" s="76"/>
      <c r="K62" s="89"/>
      <c r="L62" s="92"/>
      <c r="M62" s="76"/>
      <c r="N62" s="83"/>
    </row>
    <row r="63" spans="1:14" ht="31.95" customHeight="1" thickBot="1" x14ac:dyDescent="0.65">
      <c r="A63" s="84"/>
      <c r="B63" s="86"/>
      <c r="C63" s="90"/>
      <c r="D63" s="76"/>
      <c r="E63" s="76"/>
      <c r="F63" s="76"/>
      <c r="G63" s="76"/>
      <c r="H63" s="76"/>
      <c r="I63" s="76"/>
      <c r="J63" s="76"/>
      <c r="K63" s="76"/>
      <c r="L63" s="92"/>
      <c r="M63" s="76"/>
      <c r="N63" s="88"/>
    </row>
    <row r="64" spans="1:14" ht="31.95" customHeight="1" thickTop="1" thickBot="1" x14ac:dyDescent="0.65">
      <c r="A64" s="93"/>
      <c r="B64" s="86"/>
      <c r="C64" s="84" t="s">
        <v>19</v>
      </c>
      <c r="D64" s="76"/>
      <c r="E64" s="76"/>
      <c r="F64" s="76"/>
      <c r="G64" s="76"/>
      <c r="H64" s="76"/>
      <c r="I64" s="76"/>
      <c r="J64" s="76"/>
      <c r="K64" s="76"/>
      <c r="L64" s="106" t="s">
        <v>91</v>
      </c>
      <c r="M64" s="76"/>
      <c r="N64" s="89"/>
    </row>
    <row r="65" spans="1:14" ht="31.95" customHeight="1" thickTop="1" thickBot="1" x14ac:dyDescent="0.65">
      <c r="A65" s="81"/>
      <c r="B65" s="86"/>
      <c r="C65" s="93"/>
      <c r="D65" s="76"/>
      <c r="E65" s="76"/>
      <c r="F65" s="76"/>
      <c r="G65" s="76"/>
      <c r="H65" s="76"/>
      <c r="I65" s="76"/>
      <c r="J65" s="76"/>
      <c r="K65" s="76"/>
      <c r="L65" s="89"/>
      <c r="M65" s="76"/>
      <c r="N65" s="81"/>
    </row>
    <row r="66" spans="1:14" ht="31.95" customHeight="1" thickTop="1" x14ac:dyDescent="0.6">
      <c r="A66" s="82"/>
      <c r="B66" s="86"/>
      <c r="C66" s="76"/>
      <c r="D66" s="76"/>
      <c r="E66" s="76"/>
      <c r="F66" s="76"/>
      <c r="G66" s="76"/>
      <c r="H66" s="76"/>
      <c r="I66" s="76"/>
      <c r="J66" s="76"/>
      <c r="K66" s="76"/>
      <c r="L66" s="76"/>
      <c r="M66" s="76"/>
      <c r="N66" s="83"/>
    </row>
    <row r="67" spans="1:14" ht="31.95" customHeight="1" thickBot="1" x14ac:dyDescent="0.65">
      <c r="A67" s="84"/>
      <c r="B67" s="8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D8EAF-1C15-47BB-BD9B-65EE527313C9}">
  <sheetPr codeName="Sheet5">
    <tabColor theme="7" tint="0.59999389629810485"/>
    <pageSetUpPr fitToPage="1"/>
  </sheetPr>
  <dimension ref="A1:P78"/>
  <sheetViews>
    <sheetView zoomScale="40" zoomScaleNormal="40" workbookViewId="0">
      <selection activeCell="A35" sqref="A35"/>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187" t="s">
        <v>5</v>
      </c>
      <c r="H1" s="187"/>
      <c r="I1" s="140"/>
      <c r="J1" s="139" t="s">
        <v>4</v>
      </c>
      <c r="K1" s="139" t="s">
        <v>3</v>
      </c>
      <c r="L1" s="139" t="s">
        <v>2</v>
      </c>
      <c r="M1" s="139" t="s">
        <v>1</v>
      </c>
      <c r="N1" s="139" t="s">
        <v>0</v>
      </c>
      <c r="O1" s="185" t="s">
        <v>6</v>
      </c>
      <c r="P1" s="188"/>
    </row>
    <row r="2" spans="1:16" ht="31.95" customHeight="1" x14ac:dyDescent="0.6">
      <c r="A2" s="141">
        <v>44990</v>
      </c>
      <c r="B2" s="141">
        <v>45046</v>
      </c>
      <c r="C2" s="141">
        <v>45088</v>
      </c>
      <c r="D2" s="141">
        <v>45193</v>
      </c>
      <c r="E2" s="141">
        <v>45263</v>
      </c>
      <c r="F2" s="141"/>
      <c r="G2" s="189">
        <v>45291</v>
      </c>
      <c r="H2" s="189"/>
      <c r="I2" s="140"/>
      <c r="J2" s="141">
        <f>E2</f>
        <v>45263</v>
      </c>
      <c r="K2" s="141">
        <f>D2</f>
        <v>45193</v>
      </c>
      <c r="L2" s="141">
        <f>C2</f>
        <v>45088</v>
      </c>
      <c r="M2" s="141">
        <f>B2</f>
        <v>45046</v>
      </c>
      <c r="N2" s="141">
        <f>A2</f>
        <v>44990</v>
      </c>
      <c r="O2" s="190"/>
      <c r="P2" s="185"/>
    </row>
    <row r="3" spans="1:16" ht="31.95" customHeight="1" x14ac:dyDescent="0.6">
      <c r="A3" s="79"/>
      <c r="B3" s="79"/>
      <c r="C3" s="79"/>
      <c r="D3" s="79"/>
      <c r="E3" s="79"/>
      <c r="F3" s="79"/>
      <c r="G3" s="79"/>
      <c r="H3" s="79"/>
      <c r="J3" s="79"/>
      <c r="K3" s="79"/>
      <c r="L3" s="79"/>
      <c r="M3" s="79"/>
      <c r="N3" s="79"/>
      <c r="O3" s="80"/>
    </row>
    <row r="4" spans="1:16" ht="39.6" customHeight="1" x14ac:dyDescent="0.6">
      <c r="D4" s="186" t="s">
        <v>42</v>
      </c>
      <c r="E4" s="186"/>
      <c r="F4" s="186"/>
      <c r="G4" s="186"/>
      <c r="H4" s="186"/>
      <c r="I4" s="186"/>
      <c r="J4" s="186"/>
      <c r="K4" s="186"/>
    </row>
    <row r="5" spans="1:16" ht="39.6" customHeight="1" thickBot="1" x14ac:dyDescent="0.65">
      <c r="A5" s="81" t="s">
        <v>45</v>
      </c>
      <c r="B5" s="76"/>
      <c r="C5" s="76"/>
      <c r="D5" s="186" t="s">
        <v>7</v>
      </c>
      <c r="E5" s="186"/>
      <c r="F5" s="186"/>
      <c r="G5" s="186"/>
      <c r="H5" s="186"/>
      <c r="I5" s="186"/>
      <c r="J5" s="186"/>
      <c r="K5" s="186"/>
      <c r="L5" s="76"/>
      <c r="M5" s="76"/>
      <c r="N5" s="81" t="s">
        <v>72</v>
      </c>
    </row>
    <row r="6" spans="1:16" ht="31.95" customHeight="1" thickTop="1" thickBot="1" x14ac:dyDescent="0.65">
      <c r="A6" s="82"/>
      <c r="B6" s="81" t="s">
        <v>45</v>
      </c>
      <c r="C6" s="76"/>
      <c r="D6" s="76"/>
      <c r="E6" s="76"/>
      <c r="F6" s="76"/>
      <c r="G6" s="76"/>
      <c r="H6" s="76"/>
      <c r="I6" s="76"/>
      <c r="J6" s="76"/>
      <c r="K6" s="76"/>
      <c r="L6" s="76"/>
      <c r="M6" s="81" t="s">
        <v>72</v>
      </c>
      <c r="N6" s="83"/>
    </row>
    <row r="7" spans="1:16" ht="31.95" customHeight="1" thickTop="1" thickBot="1" x14ac:dyDescent="0.65">
      <c r="A7" s="84" t="s">
        <v>51</v>
      </c>
      <c r="B7" s="85"/>
      <c r="C7" s="86"/>
      <c r="D7" s="76"/>
      <c r="E7" s="87"/>
      <c r="F7" s="87"/>
      <c r="G7" s="87"/>
      <c r="H7" s="87"/>
      <c r="I7" s="87"/>
      <c r="J7" s="87"/>
      <c r="K7" s="76"/>
      <c r="L7" s="76"/>
      <c r="M7" s="83"/>
      <c r="N7" s="88" t="s">
        <v>112</v>
      </c>
    </row>
    <row r="8" spans="1:16" ht="31.95" customHeight="1" thickTop="1" thickBot="1" x14ac:dyDescent="0.65">
      <c r="A8" s="89"/>
      <c r="B8" s="90"/>
      <c r="C8" s="91" t="s">
        <v>45</v>
      </c>
      <c r="D8" s="76"/>
      <c r="E8" s="87"/>
      <c r="F8" s="87"/>
      <c r="G8" s="87"/>
      <c r="H8" s="87"/>
      <c r="I8" s="87"/>
      <c r="J8" s="87"/>
      <c r="K8" s="76"/>
      <c r="L8" s="81"/>
      <c r="M8" s="92"/>
      <c r="N8" s="89"/>
      <c r="O8" s="185"/>
      <c r="P8" s="185"/>
    </row>
    <row r="9" spans="1:16" ht="31.95" customHeight="1" thickTop="1" thickBot="1" x14ac:dyDescent="0.65">
      <c r="A9" s="81" t="s">
        <v>14</v>
      </c>
      <c r="B9" s="90"/>
      <c r="C9" s="82"/>
      <c r="D9" s="76"/>
      <c r="E9" s="87"/>
      <c r="F9" s="87"/>
      <c r="G9" s="87"/>
      <c r="H9" s="87"/>
      <c r="I9" s="87"/>
      <c r="J9" s="87"/>
      <c r="K9" s="76"/>
      <c r="L9" s="83"/>
      <c r="M9" s="92"/>
      <c r="N9" s="81" t="s">
        <v>28</v>
      </c>
    </row>
    <row r="10" spans="1:16" ht="31.95" customHeight="1" thickTop="1" thickBot="1" x14ac:dyDescent="0.65">
      <c r="A10" s="82"/>
      <c r="B10" s="84" t="s">
        <v>12</v>
      </c>
      <c r="C10" s="90"/>
      <c r="D10" s="76"/>
      <c r="E10" s="76"/>
      <c r="F10" s="76"/>
      <c r="G10" s="76"/>
      <c r="H10" s="76"/>
      <c r="I10" s="76"/>
      <c r="J10" s="76"/>
      <c r="K10" s="76"/>
      <c r="L10" s="92"/>
      <c r="M10" s="88" t="s">
        <v>28</v>
      </c>
      <c r="N10" s="83"/>
      <c r="O10" s="185"/>
      <c r="P10" s="185"/>
    </row>
    <row r="11" spans="1:16" ht="31.95" customHeight="1" thickTop="1" thickBot="1" x14ac:dyDescent="0.65">
      <c r="A11" s="84" t="s">
        <v>12</v>
      </c>
      <c r="B11" s="93"/>
      <c r="C11" s="90"/>
      <c r="D11" s="76"/>
      <c r="E11" s="76"/>
      <c r="F11" s="76"/>
      <c r="G11" s="76"/>
      <c r="H11" s="76"/>
      <c r="I11" s="76"/>
      <c r="J11" s="76"/>
      <c r="K11" s="76"/>
      <c r="L11" s="92"/>
      <c r="M11" s="94"/>
      <c r="N11" s="88" t="s">
        <v>110</v>
      </c>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t="s">
        <v>22</v>
      </c>
      <c r="B13" s="76"/>
      <c r="C13" s="90"/>
      <c r="D13" s="82"/>
      <c r="E13" s="76"/>
      <c r="F13" s="76"/>
      <c r="G13" s="76"/>
      <c r="H13" s="76"/>
      <c r="I13" s="76"/>
      <c r="J13" s="76"/>
      <c r="K13" s="83"/>
      <c r="L13" s="92"/>
      <c r="M13" s="76"/>
      <c r="N13" s="81" t="s">
        <v>88</v>
      </c>
    </row>
    <row r="14" spans="1:16" ht="31.95" customHeight="1" thickTop="1" thickBot="1" x14ac:dyDescent="0.65">
      <c r="A14" s="82"/>
      <c r="B14" s="81" t="s">
        <v>69</v>
      </c>
      <c r="C14" s="90"/>
      <c r="D14" s="90"/>
      <c r="E14" s="76"/>
      <c r="F14" s="76"/>
      <c r="G14" s="76"/>
      <c r="H14" s="76"/>
      <c r="I14" s="76"/>
      <c r="J14" s="76"/>
      <c r="K14" s="92"/>
      <c r="L14" s="92"/>
      <c r="M14" s="81" t="s">
        <v>73</v>
      </c>
      <c r="N14" s="83"/>
    </row>
    <row r="15" spans="1:16" ht="31.95" customHeight="1" thickTop="1" thickBot="1" x14ac:dyDescent="0.65">
      <c r="A15" s="84" t="s">
        <v>69</v>
      </c>
      <c r="B15" s="85"/>
      <c r="C15" s="90"/>
      <c r="D15" s="90"/>
      <c r="E15" s="76"/>
      <c r="F15" s="76"/>
      <c r="G15" s="76"/>
      <c r="H15" s="76"/>
      <c r="I15" s="76"/>
      <c r="J15" s="76"/>
      <c r="K15" s="92"/>
      <c r="L15" s="92"/>
      <c r="M15" s="83"/>
      <c r="N15" s="88" t="s">
        <v>73</v>
      </c>
    </row>
    <row r="16" spans="1:16" ht="31.95" customHeight="1" thickTop="1" thickBot="1" x14ac:dyDescent="0.65">
      <c r="A16" s="89"/>
      <c r="B16" s="95"/>
      <c r="C16" s="84" t="s">
        <v>69</v>
      </c>
      <c r="D16" s="90"/>
      <c r="E16" s="76"/>
      <c r="F16" s="76"/>
      <c r="G16" s="76"/>
      <c r="H16" s="76"/>
      <c r="I16" s="76"/>
      <c r="J16" s="76"/>
      <c r="K16" s="92"/>
      <c r="L16" s="88" t="s">
        <v>73</v>
      </c>
      <c r="M16" s="92"/>
      <c r="N16" s="89"/>
    </row>
    <row r="17" spans="1:16" ht="31.95" customHeight="1" thickTop="1" thickBot="1" x14ac:dyDescent="0.65">
      <c r="A17" s="81" t="s">
        <v>66</v>
      </c>
      <c r="B17" s="90"/>
      <c r="C17" s="93"/>
      <c r="D17" s="90"/>
      <c r="E17" s="76"/>
      <c r="F17" s="76"/>
      <c r="G17" s="76"/>
      <c r="H17" s="76"/>
      <c r="I17" s="76"/>
      <c r="J17" s="76"/>
      <c r="K17" s="92"/>
      <c r="L17" s="89"/>
      <c r="M17" s="92"/>
      <c r="N17" s="81" t="s">
        <v>109</v>
      </c>
    </row>
    <row r="18" spans="1:16" ht="31.95" customHeight="1" thickTop="1" thickBot="1" x14ac:dyDescent="0.65">
      <c r="A18" s="82"/>
      <c r="B18" s="84" t="s">
        <v>65</v>
      </c>
      <c r="C18" s="76"/>
      <c r="D18" s="90"/>
      <c r="E18" s="76"/>
      <c r="F18" s="76"/>
      <c r="G18" s="76"/>
      <c r="H18" s="76"/>
      <c r="I18" s="76"/>
      <c r="J18" s="76"/>
      <c r="K18" s="92"/>
      <c r="L18" s="76"/>
      <c r="M18" s="88" t="s">
        <v>104</v>
      </c>
      <c r="N18" s="83"/>
    </row>
    <row r="19" spans="1:16" ht="31.95" customHeight="1" thickTop="1" thickBot="1" x14ac:dyDescent="0.65">
      <c r="A19" s="84" t="s">
        <v>65</v>
      </c>
      <c r="B19" s="93"/>
      <c r="C19" s="76"/>
      <c r="D19" s="90"/>
      <c r="E19" s="76"/>
      <c r="F19" s="76"/>
      <c r="G19" s="76"/>
      <c r="H19" s="76"/>
      <c r="I19" s="76"/>
      <c r="J19" s="76"/>
      <c r="K19" s="92"/>
      <c r="L19" s="76"/>
      <c r="M19" s="94"/>
      <c r="N19" s="88" t="s">
        <v>104</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81</v>
      </c>
      <c r="B21" s="76"/>
      <c r="C21" s="76"/>
      <c r="D21" s="90"/>
      <c r="E21" s="91"/>
      <c r="F21" s="76"/>
      <c r="G21" s="76"/>
      <c r="H21" s="76"/>
      <c r="I21" s="76"/>
      <c r="J21" s="81"/>
      <c r="K21" s="92"/>
      <c r="L21" s="76"/>
      <c r="M21" s="76"/>
      <c r="N21" s="81" t="s">
        <v>23</v>
      </c>
    </row>
    <row r="22" spans="1:16" ht="31.95" customHeight="1" thickTop="1" thickBot="1" x14ac:dyDescent="0.65">
      <c r="A22" s="82"/>
      <c r="B22" s="81" t="s">
        <v>10</v>
      </c>
      <c r="C22" s="76"/>
      <c r="D22" s="90"/>
      <c r="E22" s="82"/>
      <c r="F22" s="76"/>
      <c r="G22" s="76"/>
      <c r="H22" s="76"/>
      <c r="I22" s="90"/>
      <c r="J22" s="83"/>
      <c r="K22" s="92"/>
      <c r="L22" s="76"/>
      <c r="M22" s="81" t="s">
        <v>46</v>
      </c>
      <c r="N22" s="83"/>
    </row>
    <row r="23" spans="1:16" ht="31.95" customHeight="1" thickTop="1" thickBot="1" x14ac:dyDescent="0.65">
      <c r="A23" s="84" t="s">
        <v>10</v>
      </c>
      <c r="B23" s="85"/>
      <c r="C23" s="76"/>
      <c r="D23" s="90"/>
      <c r="E23" s="90"/>
      <c r="F23" s="76"/>
      <c r="G23" s="76"/>
      <c r="H23" s="76"/>
      <c r="I23" s="90"/>
      <c r="J23" s="76"/>
      <c r="K23" s="92"/>
      <c r="L23" s="76"/>
      <c r="M23" s="97"/>
      <c r="N23" s="88" t="s">
        <v>46</v>
      </c>
    </row>
    <row r="24" spans="1:16" ht="31.95" customHeight="1" thickTop="1" thickBot="1" x14ac:dyDescent="0.65">
      <c r="A24" s="89"/>
      <c r="B24" s="95"/>
      <c r="C24" s="91" t="s">
        <v>10</v>
      </c>
      <c r="D24" s="90"/>
      <c r="E24" s="90"/>
      <c r="F24" s="76"/>
      <c r="G24" s="76"/>
      <c r="H24" s="76"/>
      <c r="I24" s="90"/>
      <c r="J24" s="76"/>
      <c r="K24" s="92"/>
      <c r="L24" s="98" t="s">
        <v>25</v>
      </c>
      <c r="M24" s="92"/>
      <c r="N24" s="89"/>
    </row>
    <row r="25" spans="1:16" ht="31.95" customHeight="1" thickTop="1" thickBot="1" x14ac:dyDescent="0.65">
      <c r="A25" s="81" t="s">
        <v>31</v>
      </c>
      <c r="B25" s="90"/>
      <c r="C25" s="82"/>
      <c r="D25" s="90"/>
      <c r="E25" s="90"/>
      <c r="F25" s="76"/>
      <c r="G25" s="76"/>
      <c r="H25" s="76"/>
      <c r="I25" s="90"/>
      <c r="J25" s="76"/>
      <c r="K25" s="92"/>
      <c r="L25" s="83"/>
      <c r="M25" s="92"/>
      <c r="N25" s="81" t="s">
        <v>25</v>
      </c>
    </row>
    <row r="26" spans="1:16" ht="31.95" customHeight="1" thickTop="1" thickBot="1" x14ac:dyDescent="0.65">
      <c r="A26" s="82"/>
      <c r="B26" s="84" t="s">
        <v>31</v>
      </c>
      <c r="C26" s="90"/>
      <c r="D26" s="90"/>
      <c r="E26" s="90"/>
      <c r="F26" s="76"/>
      <c r="G26" s="76"/>
      <c r="H26" s="76"/>
      <c r="I26" s="90"/>
      <c r="J26" s="76"/>
      <c r="K26" s="92"/>
      <c r="L26" s="92"/>
      <c r="M26" s="88" t="s">
        <v>25</v>
      </c>
      <c r="N26" s="83"/>
    </row>
    <row r="27" spans="1:16" ht="31.95" customHeight="1" thickTop="1" thickBot="1" x14ac:dyDescent="0.65">
      <c r="A27" s="84" t="s">
        <v>89</v>
      </c>
      <c r="B27" s="93"/>
      <c r="C27" s="90"/>
      <c r="D27" s="90"/>
      <c r="E27" s="90"/>
      <c r="F27" s="76"/>
      <c r="G27" s="76"/>
      <c r="H27" s="76"/>
      <c r="I27" s="90"/>
      <c r="J27" s="76"/>
      <c r="K27" s="92"/>
      <c r="L27" s="92"/>
      <c r="M27" s="89"/>
      <c r="N27" s="88" t="s">
        <v>26</v>
      </c>
    </row>
    <row r="28" spans="1:16" ht="31.95" customHeight="1" thickTop="1" thickBot="1" x14ac:dyDescent="0.65">
      <c r="A28" s="89"/>
      <c r="B28" s="76"/>
      <c r="C28" s="90"/>
      <c r="D28" s="84"/>
      <c r="E28" s="90"/>
      <c r="F28" s="76"/>
      <c r="G28" s="76"/>
      <c r="H28" s="76"/>
      <c r="I28" s="90"/>
      <c r="J28" s="76"/>
      <c r="K28" s="88"/>
      <c r="L28" s="92"/>
      <c r="M28" s="76"/>
      <c r="N28" s="89"/>
      <c r="O28" s="185"/>
      <c r="P28" s="185"/>
    </row>
    <row r="29" spans="1:16" ht="31.95" customHeight="1" thickTop="1" thickBot="1" x14ac:dyDescent="0.65">
      <c r="A29" s="81" t="s">
        <v>91</v>
      </c>
      <c r="B29" s="76"/>
      <c r="C29" s="90"/>
      <c r="D29" s="89"/>
      <c r="E29" s="90"/>
      <c r="F29" s="76"/>
      <c r="G29" s="76"/>
      <c r="H29" s="76"/>
      <c r="I29" s="90"/>
      <c r="J29" s="76"/>
      <c r="K29" s="89"/>
      <c r="L29" s="92"/>
      <c r="M29" s="76"/>
      <c r="N29" s="81" t="s">
        <v>77</v>
      </c>
    </row>
    <row r="30" spans="1:16" ht="31.95" customHeight="1" thickTop="1" thickBot="1" x14ac:dyDescent="0.65">
      <c r="A30" s="82"/>
      <c r="B30" s="81" t="s">
        <v>11</v>
      </c>
      <c r="C30" s="90"/>
      <c r="D30" s="76"/>
      <c r="E30" s="90"/>
      <c r="F30" s="76"/>
      <c r="G30" s="76"/>
      <c r="H30" s="76"/>
      <c r="I30" s="90"/>
      <c r="J30" s="76"/>
      <c r="K30" s="76"/>
      <c r="L30" s="92"/>
      <c r="M30" s="81" t="s">
        <v>77</v>
      </c>
      <c r="N30" s="83"/>
      <c r="O30" s="185"/>
      <c r="P30" s="185"/>
    </row>
    <row r="31" spans="1:16" ht="31.95" customHeight="1" thickTop="1" thickBot="1" x14ac:dyDescent="0.65">
      <c r="A31" s="84" t="s">
        <v>11</v>
      </c>
      <c r="B31" s="85"/>
      <c r="C31" s="100"/>
      <c r="D31" s="92"/>
      <c r="E31" s="90"/>
      <c r="F31" s="76"/>
      <c r="G31" s="76"/>
      <c r="H31" s="76"/>
      <c r="I31" s="90"/>
      <c r="J31" s="76"/>
      <c r="K31" s="76"/>
      <c r="L31" s="92"/>
      <c r="M31" s="83"/>
      <c r="N31" s="88" t="s">
        <v>113</v>
      </c>
    </row>
    <row r="32" spans="1:16" ht="31.95" customHeight="1" thickTop="1" thickBot="1" x14ac:dyDescent="0.65">
      <c r="A32" s="89"/>
      <c r="B32" s="95"/>
      <c r="C32" s="101" t="s">
        <v>56</v>
      </c>
      <c r="D32" s="92"/>
      <c r="E32" s="90"/>
      <c r="F32" s="76"/>
      <c r="G32" s="76"/>
      <c r="H32" s="76"/>
      <c r="I32" s="90"/>
      <c r="J32" s="76"/>
      <c r="K32" s="76"/>
      <c r="L32" s="88" t="s">
        <v>99</v>
      </c>
      <c r="M32" s="92"/>
      <c r="N32" s="89"/>
    </row>
    <row r="33" spans="1:16" ht="31.95" customHeight="1" thickTop="1" thickBot="1" x14ac:dyDescent="0.65">
      <c r="A33" s="81" t="s">
        <v>56</v>
      </c>
      <c r="B33" s="90"/>
      <c r="C33" s="89"/>
      <c r="D33" s="76"/>
      <c r="E33" s="90"/>
      <c r="F33" s="76"/>
      <c r="G33" s="76"/>
      <c r="H33" s="76"/>
      <c r="I33" s="90"/>
      <c r="J33" s="76"/>
      <c r="K33" s="76"/>
      <c r="L33" s="89"/>
      <c r="M33" s="92"/>
      <c r="N33" s="81" t="s">
        <v>99</v>
      </c>
    </row>
    <row r="34" spans="1:16" ht="31.95" customHeight="1" thickTop="1" thickBot="1" x14ac:dyDescent="0.65">
      <c r="A34" s="82"/>
      <c r="B34" s="84" t="s">
        <v>56</v>
      </c>
      <c r="C34" s="76"/>
      <c r="D34" s="76"/>
      <c r="E34" s="90"/>
      <c r="F34" s="76"/>
      <c r="G34" s="76"/>
      <c r="H34" s="76"/>
      <c r="I34" s="90"/>
      <c r="J34" s="76"/>
      <c r="K34" s="76"/>
      <c r="L34" s="76"/>
      <c r="M34" s="88" t="s">
        <v>99</v>
      </c>
      <c r="N34" s="83"/>
    </row>
    <row r="35" spans="1:16" ht="31.95" customHeight="1" thickTop="1" thickBot="1" x14ac:dyDescent="0.65">
      <c r="A35" s="84" t="s">
        <v>83</v>
      </c>
      <c r="B35" s="93"/>
      <c r="C35" s="76"/>
      <c r="D35" s="76"/>
      <c r="E35" s="90"/>
      <c r="F35" s="92"/>
      <c r="G35" s="76"/>
      <c r="H35" s="76"/>
      <c r="I35" s="90"/>
      <c r="J35" s="76"/>
      <c r="K35" s="76"/>
      <c r="L35" s="76"/>
      <c r="M35" s="89"/>
      <c r="N35" s="88" t="s">
        <v>85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95</v>
      </c>
      <c r="B37" s="76"/>
      <c r="C37" s="76"/>
      <c r="D37" s="76"/>
      <c r="E37" s="90"/>
      <c r="F37" s="83"/>
      <c r="G37" s="93"/>
      <c r="H37" s="89"/>
      <c r="I37" s="85"/>
      <c r="J37" s="76"/>
      <c r="K37" s="76"/>
      <c r="L37" s="76"/>
      <c r="M37" s="76"/>
      <c r="N37" s="81" t="s">
        <v>34</v>
      </c>
    </row>
    <row r="38" spans="1:16" ht="31.95" customHeight="1" thickTop="1" thickBot="1" x14ac:dyDescent="0.65">
      <c r="A38" s="82"/>
      <c r="B38" s="81" t="s">
        <v>95</v>
      </c>
      <c r="C38" s="76"/>
      <c r="D38" s="76"/>
      <c r="E38" s="90"/>
      <c r="F38" s="76"/>
      <c r="G38" s="76"/>
      <c r="H38" s="76"/>
      <c r="I38" s="90"/>
      <c r="J38" s="76"/>
      <c r="K38" s="76"/>
      <c r="L38" s="76"/>
      <c r="M38" s="81" t="s">
        <v>111</v>
      </c>
      <c r="N38" s="83"/>
    </row>
    <row r="39" spans="1:16" ht="31.95" customHeight="1" thickTop="1" thickBot="1" x14ac:dyDescent="0.65">
      <c r="A39" s="84" t="s">
        <v>93</v>
      </c>
      <c r="B39" s="85"/>
      <c r="C39" s="76"/>
      <c r="D39" s="76"/>
      <c r="E39" s="90"/>
      <c r="F39" s="76"/>
      <c r="G39" s="76"/>
      <c r="H39" s="76"/>
      <c r="I39" s="90"/>
      <c r="J39" s="76"/>
      <c r="K39" s="76"/>
      <c r="L39" s="76"/>
      <c r="M39" s="83"/>
      <c r="N39" s="88" t="s">
        <v>111</v>
      </c>
    </row>
    <row r="40" spans="1:16" ht="31.95" customHeight="1" thickTop="1" thickBot="1" x14ac:dyDescent="0.65">
      <c r="A40" s="89"/>
      <c r="B40" s="95"/>
      <c r="C40" s="91"/>
      <c r="D40" s="76"/>
      <c r="E40" s="90"/>
      <c r="F40" s="76"/>
      <c r="G40" s="76"/>
      <c r="H40" s="76"/>
      <c r="I40" s="90"/>
      <c r="J40" s="76"/>
      <c r="K40" s="76"/>
      <c r="L40" s="81" t="s">
        <v>48</v>
      </c>
      <c r="M40" s="92"/>
      <c r="N40" s="89"/>
      <c r="O40" s="185"/>
      <c r="P40" s="185"/>
    </row>
    <row r="41" spans="1:16" ht="31.95" customHeight="1" thickTop="1" thickBot="1" x14ac:dyDescent="0.65">
      <c r="A41" s="81" t="s">
        <v>20</v>
      </c>
      <c r="B41" s="90"/>
      <c r="C41" s="82"/>
      <c r="D41" s="76"/>
      <c r="E41" s="90"/>
      <c r="F41" s="76"/>
      <c r="G41" s="76"/>
      <c r="H41" s="76"/>
      <c r="I41" s="90"/>
      <c r="J41" s="76"/>
      <c r="K41" s="76"/>
      <c r="L41" s="83"/>
      <c r="M41" s="92"/>
      <c r="N41" s="81" t="s">
        <v>48</v>
      </c>
    </row>
    <row r="42" spans="1:16" ht="31.95" customHeight="1" thickTop="1" thickBot="1" x14ac:dyDescent="0.65">
      <c r="A42" s="82"/>
      <c r="B42" s="84" t="s">
        <v>20</v>
      </c>
      <c r="C42" s="90"/>
      <c r="D42" s="76"/>
      <c r="E42" s="90"/>
      <c r="F42" s="76"/>
      <c r="G42" s="184"/>
      <c r="H42" s="184"/>
      <c r="I42" s="90"/>
      <c r="J42" s="76"/>
      <c r="K42" s="76"/>
      <c r="L42" s="92"/>
      <c r="M42" s="88" t="s">
        <v>48</v>
      </c>
      <c r="N42" s="83"/>
      <c r="O42" s="185"/>
      <c r="P42" s="185"/>
    </row>
    <row r="43" spans="1:16" ht="31.95" customHeight="1" thickTop="1" thickBot="1" x14ac:dyDescent="0.65">
      <c r="A43" s="84" t="s">
        <v>32</v>
      </c>
      <c r="B43" s="93"/>
      <c r="C43" s="90"/>
      <c r="D43" s="76"/>
      <c r="E43" s="90"/>
      <c r="F43" s="76"/>
      <c r="G43" s="183" t="s">
        <v>8</v>
      </c>
      <c r="H43" s="183"/>
      <c r="I43" s="90"/>
      <c r="J43" s="76"/>
      <c r="K43" s="76"/>
      <c r="L43" s="92"/>
      <c r="M43" s="94"/>
      <c r="N43" s="88" t="s">
        <v>100</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102</v>
      </c>
      <c r="B45" s="76"/>
      <c r="C45" s="90"/>
      <c r="D45" s="81"/>
      <c r="E45" s="90"/>
      <c r="F45" s="76"/>
      <c r="G45" s="76"/>
      <c r="H45" s="76"/>
      <c r="I45" s="90"/>
      <c r="J45" s="76"/>
      <c r="K45" s="81"/>
      <c r="L45" s="92"/>
      <c r="M45" s="76"/>
      <c r="N45" s="81" t="s">
        <v>90</v>
      </c>
    </row>
    <row r="46" spans="1:16" ht="31.95" customHeight="1" thickTop="1" thickBot="1" x14ac:dyDescent="0.65">
      <c r="A46" s="82"/>
      <c r="B46" s="81" t="s">
        <v>101</v>
      </c>
      <c r="C46" s="90"/>
      <c r="D46" s="82"/>
      <c r="E46" s="90"/>
      <c r="F46" s="76"/>
      <c r="G46" s="76"/>
      <c r="H46" s="76"/>
      <c r="I46" s="90"/>
      <c r="J46" s="76"/>
      <c r="K46" s="83"/>
      <c r="L46" s="92"/>
      <c r="M46" s="103" t="s">
        <v>50</v>
      </c>
      <c r="N46" s="83"/>
    </row>
    <row r="47" spans="1:16" ht="31.95" customHeight="1" thickTop="1" thickBot="1" x14ac:dyDescent="0.65">
      <c r="A47" s="84" t="s">
        <v>101</v>
      </c>
      <c r="B47" s="85"/>
      <c r="C47" s="90"/>
      <c r="D47" s="90"/>
      <c r="E47" s="90"/>
      <c r="F47" s="76"/>
      <c r="G47" s="76"/>
      <c r="H47" s="76"/>
      <c r="I47" s="90"/>
      <c r="J47" s="76"/>
      <c r="K47" s="92"/>
      <c r="L47" s="92"/>
      <c r="M47" s="104"/>
      <c r="N47" s="88" t="s">
        <v>50</v>
      </c>
    </row>
    <row r="48" spans="1:16" ht="31.95" customHeight="1" thickTop="1" thickBot="1" x14ac:dyDescent="0.65">
      <c r="A48" s="89"/>
      <c r="B48" s="95"/>
      <c r="C48" s="84" t="s">
        <v>29</v>
      </c>
      <c r="D48" s="90"/>
      <c r="E48" s="90"/>
      <c r="F48" s="76"/>
      <c r="G48" s="184"/>
      <c r="H48" s="184"/>
      <c r="I48" s="90"/>
      <c r="J48" s="76"/>
      <c r="K48" s="92"/>
      <c r="L48" s="88" t="s">
        <v>47</v>
      </c>
      <c r="M48" s="92"/>
      <c r="N48" s="89"/>
    </row>
    <row r="49" spans="1:14" ht="31.95" customHeight="1" thickTop="1" thickBot="1" x14ac:dyDescent="0.65">
      <c r="A49" s="81" t="s">
        <v>29</v>
      </c>
      <c r="B49" s="90"/>
      <c r="C49" s="93"/>
      <c r="D49" s="90"/>
      <c r="E49" s="90"/>
      <c r="F49" s="76"/>
      <c r="G49" s="183" t="s">
        <v>9</v>
      </c>
      <c r="H49" s="183"/>
      <c r="I49" s="90"/>
      <c r="J49" s="76"/>
      <c r="K49" s="92"/>
      <c r="L49" s="89"/>
      <c r="M49" s="92"/>
      <c r="N49" s="81" t="s">
        <v>18</v>
      </c>
    </row>
    <row r="50" spans="1:14" ht="31.95" customHeight="1" thickTop="1" thickBot="1" x14ac:dyDescent="0.65">
      <c r="A50" s="82"/>
      <c r="B50" s="84" t="s">
        <v>29</v>
      </c>
      <c r="C50" s="76"/>
      <c r="D50" s="90"/>
      <c r="E50" s="90"/>
      <c r="F50" s="76"/>
      <c r="G50" s="76"/>
      <c r="H50" s="76"/>
      <c r="I50" s="90"/>
      <c r="J50" s="76"/>
      <c r="K50" s="92"/>
      <c r="L50" s="76"/>
      <c r="M50" s="88" t="s">
        <v>47</v>
      </c>
      <c r="N50" s="83"/>
    </row>
    <row r="51" spans="1:14" ht="31.95" customHeight="1" thickTop="1" thickBot="1" x14ac:dyDescent="0.65">
      <c r="A51" s="84" t="s">
        <v>103</v>
      </c>
      <c r="B51" s="93"/>
      <c r="C51" s="76"/>
      <c r="D51" s="90"/>
      <c r="E51" s="90"/>
      <c r="F51" s="76"/>
      <c r="G51" s="76"/>
      <c r="H51" s="76"/>
      <c r="I51" s="90"/>
      <c r="J51" s="92"/>
      <c r="K51" s="92"/>
      <c r="L51" s="76"/>
      <c r="M51" s="94"/>
      <c r="N51" s="88" t="s">
        <v>47</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105</v>
      </c>
      <c r="B53" s="76"/>
      <c r="C53" s="76"/>
      <c r="D53" s="90"/>
      <c r="E53" s="105"/>
      <c r="F53" s="76"/>
      <c r="G53" s="76"/>
      <c r="H53" s="76"/>
      <c r="I53" s="76"/>
      <c r="J53" s="88"/>
      <c r="K53" s="92"/>
      <c r="L53" s="76"/>
      <c r="M53" s="76"/>
      <c r="N53" s="81" t="s">
        <v>70</v>
      </c>
    </row>
    <row r="54" spans="1:14" ht="31.95" customHeight="1" thickTop="1" thickBot="1" x14ac:dyDescent="0.65">
      <c r="A54" s="82"/>
      <c r="B54" s="81" t="s">
        <v>105</v>
      </c>
      <c r="C54" s="76"/>
      <c r="D54" s="90"/>
      <c r="E54" s="89"/>
      <c r="F54" s="76"/>
      <c r="G54" s="76"/>
      <c r="H54" s="76"/>
      <c r="I54" s="76"/>
      <c r="J54" s="76"/>
      <c r="K54" s="92"/>
      <c r="L54" s="76"/>
      <c r="M54" s="81" t="s">
        <v>61</v>
      </c>
      <c r="N54" s="83"/>
    </row>
    <row r="55" spans="1:14" ht="31.95" customHeight="1" thickTop="1" thickBot="1" x14ac:dyDescent="0.65">
      <c r="A55" s="84" t="s">
        <v>19</v>
      </c>
      <c r="B55" s="85"/>
      <c r="C55" s="76"/>
      <c r="D55" s="90"/>
      <c r="E55" s="76"/>
      <c r="F55" s="76"/>
      <c r="G55" s="76"/>
      <c r="H55" s="76"/>
      <c r="I55" s="76"/>
      <c r="J55" s="76"/>
      <c r="K55" s="92"/>
      <c r="L55" s="76"/>
      <c r="M55" s="83"/>
      <c r="N55" s="88" t="s">
        <v>61</v>
      </c>
    </row>
    <row r="56" spans="1:14" ht="31.95" customHeight="1" thickTop="1" thickBot="1" x14ac:dyDescent="0.65">
      <c r="A56" s="89"/>
      <c r="B56" s="95"/>
      <c r="C56" s="81" t="s">
        <v>105</v>
      </c>
      <c r="D56" s="90"/>
      <c r="E56" s="76"/>
      <c r="F56" s="76"/>
      <c r="G56" s="76"/>
      <c r="H56" s="76"/>
      <c r="I56" s="76"/>
      <c r="J56" s="76"/>
      <c r="K56" s="92"/>
      <c r="L56" s="81" t="s">
        <v>61</v>
      </c>
      <c r="M56" s="92"/>
      <c r="N56" s="89"/>
    </row>
    <row r="57" spans="1:14" ht="31.95" customHeight="1" thickTop="1" thickBot="1" x14ac:dyDescent="0.65">
      <c r="A57" s="81" t="s">
        <v>58</v>
      </c>
      <c r="B57" s="90"/>
      <c r="C57" s="85"/>
      <c r="D57" s="90"/>
      <c r="E57" s="76"/>
      <c r="F57" s="76"/>
      <c r="G57" s="76"/>
      <c r="H57" s="76"/>
      <c r="I57" s="76"/>
      <c r="J57" s="76"/>
      <c r="K57" s="92"/>
      <c r="L57" s="83"/>
      <c r="M57" s="92"/>
      <c r="N57" s="81" t="s">
        <v>71</v>
      </c>
    </row>
    <row r="58" spans="1:14" ht="31.95" customHeight="1" thickTop="1" thickBot="1" x14ac:dyDescent="0.65">
      <c r="A58" s="82"/>
      <c r="B58" s="84" t="s">
        <v>58</v>
      </c>
      <c r="C58" s="90"/>
      <c r="D58" s="90"/>
      <c r="E58" s="76"/>
      <c r="F58" s="76"/>
      <c r="G58" s="76"/>
      <c r="H58" s="76"/>
      <c r="I58" s="76"/>
      <c r="J58" s="76"/>
      <c r="K58" s="92"/>
      <c r="L58" s="92"/>
      <c r="M58" s="88" t="s">
        <v>16</v>
      </c>
      <c r="N58" s="83"/>
    </row>
    <row r="59" spans="1:14" ht="31.95" customHeight="1" thickTop="1" thickBot="1" x14ac:dyDescent="0.65">
      <c r="A59" s="84" t="s">
        <v>33</v>
      </c>
      <c r="B59" s="93"/>
      <c r="C59" s="90"/>
      <c r="D59" s="90"/>
      <c r="E59" s="76"/>
      <c r="F59" s="76"/>
      <c r="G59" s="76"/>
      <c r="H59" s="76"/>
      <c r="I59" s="76"/>
      <c r="J59" s="76"/>
      <c r="K59" s="92"/>
      <c r="L59" s="92"/>
      <c r="M59" s="89"/>
      <c r="N59" s="88" t="s">
        <v>16</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57</v>
      </c>
      <c r="B61" s="76"/>
      <c r="C61" s="90"/>
      <c r="D61" s="84"/>
      <c r="E61" s="76"/>
      <c r="F61" s="76"/>
      <c r="G61" s="76"/>
      <c r="H61" s="76"/>
      <c r="I61" s="76"/>
      <c r="J61" s="76"/>
      <c r="K61" s="88"/>
      <c r="L61" s="92"/>
      <c r="M61" s="76"/>
      <c r="N61" s="81" t="s">
        <v>86</v>
      </c>
    </row>
    <row r="62" spans="1:14" ht="31.95" customHeight="1" thickTop="1" thickBot="1" x14ac:dyDescent="0.65">
      <c r="A62" s="82"/>
      <c r="B62" s="81" t="s">
        <v>64</v>
      </c>
      <c r="C62" s="90"/>
      <c r="D62" s="89"/>
      <c r="E62" s="76"/>
      <c r="F62" s="76"/>
      <c r="G62" s="76"/>
      <c r="H62" s="76"/>
      <c r="I62" s="76"/>
      <c r="J62" s="76"/>
      <c r="K62" s="89"/>
      <c r="L62" s="92"/>
      <c r="M62" s="81" t="s">
        <v>114</v>
      </c>
      <c r="N62" s="83"/>
    </row>
    <row r="63" spans="1:14" ht="31.95" customHeight="1" thickTop="1" thickBot="1" x14ac:dyDescent="0.65">
      <c r="A63" s="84" t="s">
        <v>64</v>
      </c>
      <c r="B63" s="85"/>
      <c r="C63" s="90"/>
      <c r="D63" s="76"/>
      <c r="E63" s="76"/>
      <c r="F63" s="76"/>
      <c r="G63" s="76"/>
      <c r="H63" s="76"/>
      <c r="I63" s="76"/>
      <c r="J63" s="76"/>
      <c r="K63" s="76"/>
      <c r="L63" s="92"/>
      <c r="M63" s="83"/>
      <c r="N63" s="88" t="s">
        <v>114</v>
      </c>
    </row>
    <row r="64" spans="1:14" ht="31.95" customHeight="1" thickTop="1" thickBot="1" x14ac:dyDescent="0.65">
      <c r="A64" s="93"/>
      <c r="B64" s="90"/>
      <c r="C64" s="84" t="s">
        <v>64</v>
      </c>
      <c r="D64" s="76"/>
      <c r="E64" s="76"/>
      <c r="F64" s="76"/>
      <c r="G64" s="76"/>
      <c r="H64" s="76"/>
      <c r="I64" s="76"/>
      <c r="J64" s="76"/>
      <c r="K64" s="76"/>
      <c r="L64" s="106" t="s">
        <v>114</v>
      </c>
      <c r="M64" s="92"/>
      <c r="N64" s="89"/>
    </row>
    <row r="65" spans="1:14" ht="31.95" customHeight="1" thickTop="1" thickBot="1" x14ac:dyDescent="0.65">
      <c r="A65" s="81" t="s">
        <v>108</v>
      </c>
      <c r="B65" s="90"/>
      <c r="C65" s="93"/>
      <c r="D65" s="76"/>
      <c r="E65" s="76"/>
      <c r="F65" s="76"/>
      <c r="G65" s="76"/>
      <c r="H65" s="76"/>
      <c r="I65" s="76"/>
      <c r="J65" s="76"/>
      <c r="K65" s="76"/>
      <c r="L65" s="89"/>
      <c r="M65" s="92"/>
      <c r="N65" s="81" t="s">
        <v>27</v>
      </c>
    </row>
    <row r="66" spans="1:14" ht="31.95" customHeight="1" thickTop="1" thickBot="1" x14ac:dyDescent="0.65">
      <c r="A66" s="82"/>
      <c r="B66" s="84" t="s">
        <v>62</v>
      </c>
      <c r="C66" s="76"/>
      <c r="D66" s="76"/>
      <c r="E66" s="76"/>
      <c r="F66" s="76"/>
      <c r="G66" s="76"/>
      <c r="H66" s="76"/>
      <c r="I66" s="76"/>
      <c r="J66" s="76"/>
      <c r="K66" s="76"/>
      <c r="L66" s="76"/>
      <c r="M66" s="88" t="s">
        <v>27</v>
      </c>
      <c r="N66" s="83"/>
    </row>
    <row r="67" spans="1:14" ht="31.95" customHeight="1" thickTop="1" thickBot="1" x14ac:dyDescent="0.65">
      <c r="A67" s="84" t="s">
        <v>62</v>
      </c>
      <c r="B67" s="93"/>
      <c r="C67" s="76"/>
      <c r="D67" s="76"/>
      <c r="E67" s="76"/>
      <c r="F67" s="76"/>
      <c r="G67" s="76"/>
      <c r="H67" s="76"/>
      <c r="I67" s="76"/>
      <c r="J67" s="76"/>
      <c r="K67" s="76"/>
      <c r="L67" s="76"/>
      <c r="M67" s="89"/>
      <c r="N67" s="88" t="s">
        <v>15</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AE753-91B4-48FC-80DD-F315B7E06A35}">
  <sheetPr codeName="Sheet8">
    <tabColor theme="7" tint="0.59999389629810485"/>
    <pageSetUpPr fitToPage="1"/>
  </sheetPr>
  <dimension ref="A1:P78"/>
  <sheetViews>
    <sheetView zoomScale="40" zoomScaleNormal="40" workbookViewId="0">
      <selection activeCell="A15" sqref="A15"/>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187" t="s">
        <v>5</v>
      </c>
      <c r="H1" s="187"/>
      <c r="I1" s="140"/>
      <c r="J1" s="139" t="s">
        <v>4</v>
      </c>
      <c r="K1" s="139" t="s">
        <v>3</v>
      </c>
      <c r="L1" s="139" t="s">
        <v>2</v>
      </c>
      <c r="M1" s="139" t="s">
        <v>1</v>
      </c>
      <c r="N1" s="139" t="s">
        <v>0</v>
      </c>
      <c r="O1" s="185" t="s">
        <v>6</v>
      </c>
      <c r="P1" s="188"/>
    </row>
    <row r="2" spans="1:16" ht="31.95" customHeight="1" x14ac:dyDescent="0.6">
      <c r="A2" s="141">
        <v>44990</v>
      </c>
      <c r="B2" s="141">
        <v>45046</v>
      </c>
      <c r="C2" s="141">
        <v>45088</v>
      </c>
      <c r="D2" s="141">
        <v>45193</v>
      </c>
      <c r="E2" s="141">
        <v>45263</v>
      </c>
      <c r="F2" s="141"/>
      <c r="G2" s="189">
        <v>45291</v>
      </c>
      <c r="H2" s="189"/>
      <c r="I2" s="140"/>
      <c r="J2" s="141">
        <f>E2</f>
        <v>45263</v>
      </c>
      <c r="K2" s="141">
        <f>D2</f>
        <v>45193</v>
      </c>
      <c r="L2" s="141">
        <f>C2</f>
        <v>45088</v>
      </c>
      <c r="M2" s="141">
        <f>B2</f>
        <v>45046</v>
      </c>
      <c r="N2" s="141">
        <f>A2</f>
        <v>44990</v>
      </c>
      <c r="O2" s="190"/>
      <c r="P2" s="185"/>
    </row>
    <row r="3" spans="1:16" ht="31.95" customHeight="1" x14ac:dyDescent="0.6">
      <c r="A3" s="79"/>
      <c r="B3" s="79"/>
      <c r="C3" s="79"/>
      <c r="D3" s="79"/>
      <c r="E3" s="79"/>
      <c r="F3" s="79"/>
      <c r="G3" s="79"/>
      <c r="H3" s="79"/>
      <c r="J3" s="79"/>
      <c r="K3" s="79"/>
      <c r="L3" s="79"/>
      <c r="M3" s="79"/>
      <c r="N3" s="79"/>
      <c r="O3" s="80"/>
    </row>
    <row r="4" spans="1:16" ht="31.95" customHeight="1" x14ac:dyDescent="0.6">
      <c r="D4" s="186" t="s">
        <v>41</v>
      </c>
      <c r="E4" s="186"/>
      <c r="F4" s="186"/>
      <c r="G4" s="186"/>
      <c r="H4" s="186"/>
      <c r="I4" s="186"/>
      <c r="J4" s="186"/>
      <c r="K4" s="186"/>
    </row>
    <row r="5" spans="1:16" ht="31.95" customHeight="1" thickBot="1" x14ac:dyDescent="0.65">
      <c r="A5" s="81" t="s">
        <v>19</v>
      </c>
      <c r="B5" s="76"/>
      <c r="C5" s="76"/>
      <c r="D5" s="186" t="s">
        <v>210</v>
      </c>
      <c r="E5" s="186"/>
      <c r="F5" s="186"/>
      <c r="G5" s="186"/>
      <c r="H5" s="186"/>
      <c r="I5" s="186"/>
      <c r="J5" s="186"/>
      <c r="K5" s="186"/>
      <c r="L5" s="76"/>
      <c r="M5" s="76"/>
      <c r="N5" s="81" t="s">
        <v>106</v>
      </c>
    </row>
    <row r="6" spans="1:16" ht="31.95" customHeight="1" thickTop="1" thickBot="1" x14ac:dyDescent="0.65">
      <c r="A6" s="82"/>
      <c r="B6" s="81" t="s">
        <v>25</v>
      </c>
      <c r="C6" s="76"/>
      <c r="D6" s="76"/>
      <c r="E6" s="76"/>
      <c r="F6" s="76"/>
      <c r="G6" s="76"/>
      <c r="H6" s="76"/>
      <c r="I6" s="76"/>
      <c r="J6" s="76"/>
      <c r="K6" s="76"/>
      <c r="L6" s="76"/>
      <c r="M6" s="81" t="s">
        <v>106</v>
      </c>
      <c r="N6" s="83"/>
    </row>
    <row r="7" spans="1:16" ht="31.95" customHeight="1" thickTop="1" thickBot="1" x14ac:dyDescent="0.65">
      <c r="A7" s="84" t="s">
        <v>25</v>
      </c>
      <c r="B7" s="85"/>
      <c r="C7" s="86"/>
      <c r="D7" s="76"/>
      <c r="E7" s="87"/>
      <c r="F7" s="87"/>
      <c r="G7" s="87"/>
      <c r="H7" s="87"/>
      <c r="I7" s="87"/>
      <c r="J7" s="87"/>
      <c r="K7" s="76"/>
      <c r="L7" s="76"/>
      <c r="M7" s="83"/>
      <c r="N7" s="88" t="s">
        <v>107</v>
      </c>
    </row>
    <row r="8" spans="1:16" ht="31.95" customHeight="1" thickTop="1" thickBot="1" x14ac:dyDescent="0.65">
      <c r="A8" s="89"/>
      <c r="B8" s="90"/>
      <c r="C8" s="91" t="s">
        <v>58</v>
      </c>
      <c r="D8" s="76"/>
      <c r="E8" s="87"/>
      <c r="F8" s="87"/>
      <c r="G8" s="87"/>
      <c r="H8" s="87"/>
      <c r="I8" s="87"/>
      <c r="J8" s="87"/>
      <c r="K8" s="76"/>
      <c r="L8" s="81"/>
      <c r="M8" s="92"/>
      <c r="N8" s="89"/>
      <c r="O8" s="185"/>
      <c r="P8" s="185"/>
    </row>
    <row r="9" spans="1:16" ht="31.95" customHeight="1" thickTop="1" thickBot="1" x14ac:dyDescent="0.65">
      <c r="A9" s="81" t="s">
        <v>58</v>
      </c>
      <c r="B9" s="90"/>
      <c r="C9" s="82"/>
      <c r="D9" s="76"/>
      <c r="E9" s="87"/>
      <c r="F9" s="87"/>
      <c r="G9" s="87"/>
      <c r="H9" s="87"/>
      <c r="I9" s="87"/>
      <c r="J9" s="87"/>
      <c r="K9" s="76"/>
      <c r="L9" s="83"/>
      <c r="M9" s="92"/>
      <c r="N9" s="81" t="s">
        <v>64</v>
      </c>
    </row>
    <row r="10" spans="1:16" ht="31.95" customHeight="1" thickTop="1" thickBot="1" x14ac:dyDescent="0.65">
      <c r="A10" s="82"/>
      <c r="B10" s="84" t="s">
        <v>58</v>
      </c>
      <c r="C10" s="90"/>
      <c r="D10" s="76"/>
      <c r="E10" s="76"/>
      <c r="F10" s="76"/>
      <c r="G10" s="76"/>
      <c r="H10" s="76"/>
      <c r="I10" s="76"/>
      <c r="J10" s="76"/>
      <c r="K10" s="76"/>
      <c r="L10" s="92"/>
      <c r="M10" s="88" t="s">
        <v>64</v>
      </c>
      <c r="N10" s="83"/>
      <c r="O10" s="185"/>
      <c r="P10" s="185"/>
    </row>
    <row r="11" spans="1:16" ht="31.95" customHeight="1" thickTop="1" thickBot="1" x14ac:dyDescent="0.65">
      <c r="A11" s="107" t="s">
        <v>115</v>
      </c>
      <c r="B11" s="93"/>
      <c r="C11" s="90"/>
      <c r="D11" s="76"/>
      <c r="E11" s="76"/>
      <c r="F11" s="76"/>
      <c r="G11" s="76"/>
      <c r="H11" s="76"/>
      <c r="I11" s="76"/>
      <c r="J11" s="76"/>
      <c r="K11" s="76"/>
      <c r="L11" s="92"/>
      <c r="M11" s="94"/>
      <c r="N11" s="96" t="s">
        <v>115</v>
      </c>
    </row>
    <row r="12" spans="1:16" ht="31.95" customHeight="1" thickTop="1" thickBot="1" x14ac:dyDescent="0.65">
      <c r="A12" s="89"/>
      <c r="B12" s="86"/>
      <c r="C12" s="90"/>
      <c r="D12" s="91"/>
      <c r="E12" s="76"/>
      <c r="F12" s="76"/>
      <c r="G12" s="76"/>
      <c r="H12" s="76"/>
      <c r="I12" s="76"/>
      <c r="J12" s="76"/>
      <c r="K12" s="81"/>
      <c r="L12" s="92"/>
      <c r="M12" s="76"/>
      <c r="N12" s="89"/>
    </row>
    <row r="13" spans="1:16" ht="31.95" customHeight="1" thickTop="1" thickBot="1" x14ac:dyDescent="0.65">
      <c r="A13" s="81" t="s">
        <v>62</v>
      </c>
      <c r="B13" s="76"/>
      <c r="C13" s="90"/>
      <c r="D13" s="82"/>
      <c r="E13" s="76"/>
      <c r="F13" s="76"/>
      <c r="G13" s="76"/>
      <c r="H13" s="76"/>
      <c r="I13" s="76"/>
      <c r="J13" s="76"/>
      <c r="K13" s="83"/>
      <c r="L13" s="92"/>
      <c r="M13" s="76"/>
      <c r="N13" s="81" t="s">
        <v>81</v>
      </c>
    </row>
    <row r="14" spans="1:16" ht="31.95" customHeight="1" thickTop="1" thickBot="1" x14ac:dyDescent="0.65">
      <c r="A14" s="82"/>
      <c r="B14" s="81" t="s">
        <v>62</v>
      </c>
      <c r="C14" s="90"/>
      <c r="D14" s="90"/>
      <c r="E14" s="76"/>
      <c r="F14" s="76"/>
      <c r="G14" s="76"/>
      <c r="H14" s="76"/>
      <c r="I14" s="76"/>
      <c r="J14" s="76"/>
      <c r="K14" s="92"/>
      <c r="L14" s="92"/>
      <c r="M14" s="81" t="s">
        <v>16</v>
      </c>
      <c r="N14" s="83"/>
    </row>
    <row r="15" spans="1:16" ht="31.95" customHeight="1" thickTop="1" thickBot="1" x14ac:dyDescent="0.65">
      <c r="A15" s="84" t="s">
        <v>65</v>
      </c>
      <c r="B15" s="85"/>
      <c r="C15" s="90"/>
      <c r="D15" s="90"/>
      <c r="E15" s="76"/>
      <c r="F15" s="76"/>
      <c r="G15" s="76"/>
      <c r="H15" s="76"/>
      <c r="I15" s="76"/>
      <c r="J15" s="76"/>
      <c r="K15" s="92"/>
      <c r="L15" s="92"/>
      <c r="M15" s="83"/>
      <c r="N15" s="88" t="s">
        <v>16</v>
      </c>
    </row>
    <row r="16" spans="1:16" ht="31.95" customHeight="1" thickTop="1" thickBot="1" x14ac:dyDescent="0.65">
      <c r="A16" s="89"/>
      <c r="B16" s="95"/>
      <c r="C16" s="84" t="s">
        <v>62</v>
      </c>
      <c r="D16" s="90"/>
      <c r="E16" s="76"/>
      <c r="F16" s="76"/>
      <c r="G16" s="76"/>
      <c r="H16" s="76"/>
      <c r="I16" s="76"/>
      <c r="J16" s="76"/>
      <c r="K16" s="92"/>
      <c r="L16" s="88"/>
      <c r="M16" s="92"/>
      <c r="N16" s="89"/>
    </row>
    <row r="17" spans="1:16" ht="31.95" customHeight="1" thickTop="1" thickBot="1" x14ac:dyDescent="0.65">
      <c r="A17" s="81" t="s">
        <v>14</v>
      </c>
      <c r="B17" s="90"/>
      <c r="C17" s="93"/>
      <c r="D17" s="90"/>
      <c r="E17" s="76"/>
      <c r="F17" s="76"/>
      <c r="G17" s="76"/>
      <c r="H17" s="76"/>
      <c r="I17" s="76"/>
      <c r="J17" s="76"/>
      <c r="K17" s="92"/>
      <c r="L17" s="89"/>
      <c r="M17" s="92"/>
      <c r="N17" s="81" t="s">
        <v>31</v>
      </c>
    </row>
    <row r="18" spans="1:16" ht="31.95" customHeight="1" thickTop="1" thickBot="1" x14ac:dyDescent="0.65">
      <c r="A18" s="82"/>
      <c r="B18" s="84" t="s">
        <v>14</v>
      </c>
      <c r="C18" s="76"/>
      <c r="D18" s="90"/>
      <c r="E18" s="76"/>
      <c r="F18" s="76"/>
      <c r="G18" s="76"/>
      <c r="H18" s="76"/>
      <c r="I18" s="76"/>
      <c r="J18" s="76"/>
      <c r="K18" s="92"/>
      <c r="L18" s="76"/>
      <c r="M18" s="88" t="s">
        <v>31</v>
      </c>
      <c r="N18" s="83"/>
    </row>
    <row r="19" spans="1:16" ht="31.95" customHeight="1" thickTop="1" thickBot="1" x14ac:dyDescent="0.65">
      <c r="A19" s="107" t="s">
        <v>115</v>
      </c>
      <c r="B19" s="93"/>
      <c r="C19" s="76"/>
      <c r="D19" s="90"/>
      <c r="E19" s="76"/>
      <c r="F19" s="76"/>
      <c r="G19" s="76"/>
      <c r="H19" s="76"/>
      <c r="I19" s="76"/>
      <c r="J19" s="76"/>
      <c r="K19" s="92"/>
      <c r="L19" s="76"/>
      <c r="M19" s="94"/>
      <c r="N19" s="96" t="s">
        <v>115</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50</v>
      </c>
      <c r="B21" s="76"/>
      <c r="C21" s="76"/>
      <c r="D21" s="90"/>
      <c r="E21" s="91"/>
      <c r="F21" s="76"/>
      <c r="G21" s="76"/>
      <c r="H21" s="76"/>
      <c r="I21" s="76"/>
      <c r="J21" s="81"/>
      <c r="K21" s="92"/>
      <c r="L21" s="76"/>
      <c r="M21" s="76"/>
      <c r="N21" s="81" t="s">
        <v>79</v>
      </c>
    </row>
    <row r="22" spans="1:16" ht="31.95" customHeight="1" thickTop="1" thickBot="1" x14ac:dyDescent="0.65">
      <c r="A22" s="82"/>
      <c r="B22" s="81" t="s">
        <v>47</v>
      </c>
      <c r="C22" s="76"/>
      <c r="D22" s="90"/>
      <c r="E22" s="82"/>
      <c r="F22" s="76"/>
      <c r="G22" s="76"/>
      <c r="H22" s="76"/>
      <c r="I22" s="90"/>
      <c r="J22" s="83"/>
      <c r="K22" s="92"/>
      <c r="L22" s="76"/>
      <c r="M22" s="81" t="s">
        <v>33</v>
      </c>
      <c r="N22" s="83"/>
    </row>
    <row r="23" spans="1:16" ht="31.95" customHeight="1" thickTop="1" thickBot="1" x14ac:dyDescent="0.65">
      <c r="A23" s="84" t="s">
        <v>47</v>
      </c>
      <c r="B23" s="85"/>
      <c r="C23" s="76"/>
      <c r="D23" s="90"/>
      <c r="E23" s="90"/>
      <c r="F23" s="76"/>
      <c r="G23" s="76"/>
      <c r="H23" s="76"/>
      <c r="I23" s="90"/>
      <c r="J23" s="76"/>
      <c r="K23" s="92"/>
      <c r="L23" s="76"/>
      <c r="M23" s="97"/>
      <c r="N23" s="88" t="s">
        <v>33</v>
      </c>
    </row>
    <row r="24" spans="1:16" ht="31.95" customHeight="1" thickTop="1" thickBot="1" x14ac:dyDescent="0.65">
      <c r="A24" s="89"/>
      <c r="B24" s="95"/>
      <c r="C24" s="91" t="s">
        <v>47</v>
      </c>
      <c r="D24" s="90"/>
      <c r="E24" s="90"/>
      <c r="F24" s="76"/>
      <c r="G24" s="76"/>
      <c r="H24" s="76"/>
      <c r="I24" s="90"/>
      <c r="J24" s="76"/>
      <c r="K24" s="92"/>
      <c r="L24" s="98" t="s">
        <v>33</v>
      </c>
      <c r="M24" s="92"/>
      <c r="N24" s="89"/>
    </row>
    <row r="25" spans="1:16" ht="31.95" customHeight="1" thickTop="1" thickBot="1" x14ac:dyDescent="0.65">
      <c r="A25" s="81" t="s">
        <v>70</v>
      </c>
      <c r="B25" s="90"/>
      <c r="C25" s="82"/>
      <c r="D25" s="90"/>
      <c r="E25" s="90"/>
      <c r="F25" s="76"/>
      <c r="G25" s="76"/>
      <c r="H25" s="76"/>
      <c r="I25" s="90"/>
      <c r="J25" s="76"/>
      <c r="K25" s="92"/>
      <c r="L25" s="83"/>
      <c r="M25" s="92"/>
      <c r="N25" s="81" t="s">
        <v>21</v>
      </c>
    </row>
    <row r="26" spans="1:16" ht="31.95" customHeight="1" thickTop="1" thickBot="1" x14ac:dyDescent="0.65">
      <c r="A26" s="82"/>
      <c r="B26" s="84" t="s">
        <v>70</v>
      </c>
      <c r="C26" s="90"/>
      <c r="D26" s="90"/>
      <c r="E26" s="90"/>
      <c r="F26" s="76"/>
      <c r="G26" s="76"/>
      <c r="H26" s="76"/>
      <c r="I26" s="90"/>
      <c r="J26" s="76"/>
      <c r="K26" s="92"/>
      <c r="L26" s="92"/>
      <c r="M26" s="88" t="s">
        <v>21</v>
      </c>
      <c r="N26" s="83"/>
    </row>
    <row r="27" spans="1:16" ht="31.95" customHeight="1" thickTop="1" thickBot="1" x14ac:dyDescent="0.65">
      <c r="A27" s="107" t="s">
        <v>115</v>
      </c>
      <c r="B27" s="93"/>
      <c r="C27" s="90"/>
      <c r="D27" s="90"/>
      <c r="E27" s="90"/>
      <c r="F27" s="76"/>
      <c r="G27" s="76"/>
      <c r="H27" s="76"/>
      <c r="I27" s="90"/>
      <c r="J27" s="76"/>
      <c r="K27" s="92"/>
      <c r="L27" s="92"/>
      <c r="M27" s="89"/>
      <c r="N27" s="96" t="s">
        <v>115</v>
      </c>
    </row>
    <row r="28" spans="1:16" ht="31.95" customHeight="1" thickTop="1" thickBot="1" x14ac:dyDescent="0.65">
      <c r="A28" s="89"/>
      <c r="B28" s="76"/>
      <c r="C28" s="90"/>
      <c r="D28" s="84"/>
      <c r="E28" s="90"/>
      <c r="F28" s="76"/>
      <c r="G28" s="76"/>
      <c r="H28" s="76"/>
      <c r="I28" s="90"/>
      <c r="J28" s="76"/>
      <c r="K28" s="88"/>
      <c r="L28" s="92"/>
      <c r="M28" s="76"/>
      <c r="N28" s="89"/>
      <c r="O28" s="185"/>
      <c r="P28" s="185"/>
    </row>
    <row r="29" spans="1:16" ht="31.95" customHeight="1" thickTop="1" thickBot="1" x14ac:dyDescent="0.65">
      <c r="A29" s="81" t="s">
        <v>22</v>
      </c>
      <c r="B29" s="76"/>
      <c r="C29" s="90"/>
      <c r="D29" s="89"/>
      <c r="E29" s="90"/>
      <c r="F29" s="76"/>
      <c r="G29" s="76"/>
      <c r="H29" s="76"/>
      <c r="I29" s="90"/>
      <c r="J29" s="76"/>
      <c r="K29" s="89"/>
      <c r="L29" s="92"/>
      <c r="M29" s="76"/>
      <c r="N29" s="81" t="s">
        <v>29</v>
      </c>
    </row>
    <row r="30" spans="1:16" ht="31.95" customHeight="1" thickTop="1" thickBot="1" x14ac:dyDescent="0.65">
      <c r="A30" s="82"/>
      <c r="B30" s="81" t="s">
        <v>22</v>
      </c>
      <c r="C30" s="90"/>
      <c r="D30" s="76"/>
      <c r="E30" s="90"/>
      <c r="F30" s="76"/>
      <c r="G30" s="76"/>
      <c r="H30" s="76"/>
      <c r="I30" s="90"/>
      <c r="J30" s="76"/>
      <c r="K30" s="76"/>
      <c r="L30" s="92"/>
      <c r="M30" s="81" t="s">
        <v>29</v>
      </c>
      <c r="N30" s="83"/>
      <c r="O30" s="185"/>
      <c r="P30" s="185"/>
    </row>
    <row r="31" spans="1:16" ht="31.95" customHeight="1" thickTop="1" thickBot="1" x14ac:dyDescent="0.65">
      <c r="A31" s="84" t="s">
        <v>86</v>
      </c>
      <c r="B31" s="85"/>
      <c r="C31" s="100"/>
      <c r="D31" s="92"/>
      <c r="E31" s="90"/>
      <c r="F31" s="76"/>
      <c r="G31" s="76"/>
      <c r="H31" s="76"/>
      <c r="I31" s="90"/>
      <c r="J31" s="76"/>
      <c r="K31" s="76"/>
      <c r="L31" s="92"/>
      <c r="M31" s="83"/>
      <c r="N31" s="88" t="s">
        <v>109</v>
      </c>
    </row>
    <row r="32" spans="1:16" ht="31.95" customHeight="1" thickTop="1" thickBot="1" x14ac:dyDescent="0.65">
      <c r="A32" s="89"/>
      <c r="B32" s="95"/>
      <c r="C32" s="101" t="s">
        <v>57</v>
      </c>
      <c r="D32" s="92"/>
      <c r="E32" s="90"/>
      <c r="F32" s="76"/>
      <c r="G32" s="76"/>
      <c r="H32" s="76"/>
      <c r="I32" s="90"/>
      <c r="J32" s="76"/>
      <c r="K32" s="76"/>
      <c r="L32" s="88"/>
      <c r="M32" s="92"/>
      <c r="N32" s="89"/>
    </row>
    <row r="33" spans="1:16" ht="31.95" customHeight="1" thickTop="1" thickBot="1" x14ac:dyDescent="0.65">
      <c r="A33" s="81" t="s">
        <v>57</v>
      </c>
      <c r="B33" s="90"/>
      <c r="C33" s="89"/>
      <c r="D33" s="76"/>
      <c r="E33" s="90"/>
      <c r="F33" s="76"/>
      <c r="G33" s="76"/>
      <c r="H33" s="76"/>
      <c r="I33" s="90"/>
      <c r="J33" s="76"/>
      <c r="K33" s="76"/>
      <c r="L33" s="89"/>
      <c r="M33" s="92"/>
      <c r="N33" s="81" t="s">
        <v>61</v>
      </c>
    </row>
    <row r="34" spans="1:16" ht="31.95" customHeight="1" thickTop="1" thickBot="1" x14ac:dyDescent="0.65">
      <c r="A34" s="82"/>
      <c r="B34" s="84" t="s">
        <v>57</v>
      </c>
      <c r="C34" s="76"/>
      <c r="D34" s="76"/>
      <c r="E34" s="90"/>
      <c r="F34" s="76"/>
      <c r="G34" s="76"/>
      <c r="H34" s="76"/>
      <c r="I34" s="90"/>
      <c r="J34" s="76"/>
      <c r="K34" s="76"/>
      <c r="L34" s="76"/>
      <c r="M34" s="88" t="s">
        <v>61</v>
      </c>
      <c r="N34" s="83"/>
    </row>
    <row r="35" spans="1:16" ht="31.95" customHeight="1" thickTop="1" thickBot="1" x14ac:dyDescent="0.65">
      <c r="A35" s="107" t="s">
        <v>115</v>
      </c>
      <c r="B35" s="93"/>
      <c r="C35" s="76"/>
      <c r="D35" s="76"/>
      <c r="E35" s="90"/>
      <c r="F35" s="92"/>
      <c r="G35" s="76"/>
      <c r="H35" s="76"/>
      <c r="I35" s="90"/>
      <c r="J35" s="76"/>
      <c r="K35" s="76"/>
      <c r="L35" s="76"/>
      <c r="M35" s="89"/>
      <c r="N35" s="96" t="s">
        <v>115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23</v>
      </c>
      <c r="B37" s="76"/>
      <c r="C37" s="76"/>
      <c r="D37" s="76"/>
      <c r="E37" s="90"/>
      <c r="F37" s="83"/>
      <c r="G37" s="93"/>
      <c r="H37" s="89"/>
      <c r="I37" s="85"/>
      <c r="J37" s="76"/>
      <c r="K37" s="76"/>
      <c r="L37" s="76"/>
      <c r="M37" s="76"/>
      <c r="N37" s="81" t="s">
        <v>32</v>
      </c>
    </row>
    <row r="38" spans="1:16" ht="31.95" customHeight="1" thickTop="1" thickBot="1" x14ac:dyDescent="0.65">
      <c r="A38" s="82"/>
      <c r="B38" s="81" t="s">
        <v>23</v>
      </c>
      <c r="C38" s="76"/>
      <c r="D38" s="76"/>
      <c r="E38" s="90"/>
      <c r="F38" s="76"/>
      <c r="G38" s="76"/>
      <c r="H38" s="76"/>
      <c r="I38" s="90"/>
      <c r="J38" s="76"/>
      <c r="K38" s="76"/>
      <c r="L38" s="76"/>
      <c r="M38" s="81" t="s">
        <v>32</v>
      </c>
      <c r="N38" s="83"/>
    </row>
    <row r="39" spans="1:16" ht="31.95" customHeight="1" thickTop="1" thickBot="1" x14ac:dyDescent="0.65">
      <c r="A39" s="84" t="s">
        <v>95</v>
      </c>
      <c r="B39" s="85"/>
      <c r="C39" s="76"/>
      <c r="D39" s="76"/>
      <c r="E39" s="90"/>
      <c r="F39" s="76"/>
      <c r="G39" s="76"/>
      <c r="H39" s="76"/>
      <c r="I39" s="90"/>
      <c r="J39" s="76"/>
      <c r="K39" s="76"/>
      <c r="L39" s="76"/>
      <c r="M39" s="83"/>
      <c r="N39" s="88" t="s">
        <v>100</v>
      </c>
    </row>
    <row r="40" spans="1:16" ht="31.95" customHeight="1" thickTop="1" thickBot="1" x14ac:dyDescent="0.65">
      <c r="A40" s="89"/>
      <c r="B40" s="95"/>
      <c r="C40" s="91" t="s">
        <v>23</v>
      </c>
      <c r="D40" s="76"/>
      <c r="E40" s="90"/>
      <c r="F40" s="76"/>
      <c r="G40" s="76"/>
      <c r="H40" s="76"/>
      <c r="I40" s="90"/>
      <c r="J40" s="76"/>
      <c r="K40" s="76"/>
      <c r="L40" s="81" t="s">
        <v>32</v>
      </c>
      <c r="M40" s="92"/>
      <c r="N40" s="89"/>
      <c r="O40" s="185"/>
      <c r="P40" s="185"/>
    </row>
    <row r="41" spans="1:16" ht="31.95" customHeight="1" thickTop="1" thickBot="1" x14ac:dyDescent="0.65">
      <c r="A41" s="81" t="s">
        <v>12</v>
      </c>
      <c r="B41" s="90"/>
      <c r="C41" s="82"/>
      <c r="D41" s="76"/>
      <c r="E41" s="90"/>
      <c r="F41" s="76"/>
      <c r="G41" s="76"/>
      <c r="H41" s="76"/>
      <c r="I41" s="90"/>
      <c r="J41" s="76"/>
      <c r="K41" s="76"/>
      <c r="L41" s="83"/>
      <c r="M41" s="92"/>
      <c r="N41" s="81" t="s">
        <v>108</v>
      </c>
    </row>
    <row r="42" spans="1:16" ht="31.95" customHeight="1" thickTop="1" thickBot="1" x14ac:dyDescent="0.65">
      <c r="A42" s="82"/>
      <c r="B42" s="84" t="s">
        <v>12</v>
      </c>
      <c r="C42" s="90"/>
      <c r="D42" s="76"/>
      <c r="E42" s="90"/>
      <c r="F42" s="76"/>
      <c r="G42" s="184"/>
      <c r="H42" s="184"/>
      <c r="I42" s="90"/>
      <c r="J42" s="76"/>
      <c r="K42" s="76"/>
      <c r="L42" s="92"/>
      <c r="M42" s="88" t="s">
        <v>108</v>
      </c>
      <c r="N42" s="83"/>
      <c r="O42" s="185"/>
      <c r="P42" s="185"/>
    </row>
    <row r="43" spans="1:16" ht="31.95" customHeight="1" thickTop="1" thickBot="1" x14ac:dyDescent="0.65">
      <c r="A43" s="107" t="s">
        <v>115</v>
      </c>
      <c r="B43" s="93"/>
      <c r="C43" s="90"/>
      <c r="D43" s="76"/>
      <c r="E43" s="90"/>
      <c r="F43" s="76"/>
      <c r="G43" s="183" t="s">
        <v>8</v>
      </c>
      <c r="H43" s="183"/>
      <c r="I43" s="90"/>
      <c r="J43" s="76"/>
      <c r="K43" s="76"/>
      <c r="L43" s="92"/>
      <c r="M43" s="94"/>
      <c r="N43" s="96" t="s">
        <v>115</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52</v>
      </c>
      <c r="B45" s="76"/>
      <c r="C45" s="90"/>
      <c r="D45" s="81"/>
      <c r="E45" s="90"/>
      <c r="F45" s="76"/>
      <c r="G45" s="76"/>
      <c r="H45" s="76"/>
      <c r="I45" s="90"/>
      <c r="J45" s="76"/>
      <c r="K45" s="81"/>
      <c r="L45" s="92"/>
      <c r="M45" s="76"/>
      <c r="N45" s="81" t="s">
        <v>111</v>
      </c>
    </row>
    <row r="46" spans="1:16" ht="31.95" customHeight="1" thickTop="1" thickBot="1" x14ac:dyDescent="0.65">
      <c r="A46" s="82"/>
      <c r="B46" s="81" t="s">
        <v>52</v>
      </c>
      <c r="C46" s="90"/>
      <c r="D46" s="82"/>
      <c r="E46" s="90"/>
      <c r="F46" s="76"/>
      <c r="G46" s="76"/>
      <c r="H46" s="76"/>
      <c r="I46" s="90"/>
      <c r="J46" s="76"/>
      <c r="K46" s="83"/>
      <c r="L46" s="92"/>
      <c r="M46" s="103" t="s">
        <v>66</v>
      </c>
      <c r="N46" s="83"/>
    </row>
    <row r="47" spans="1:16" ht="31.95" customHeight="1" thickTop="1" thickBot="1" x14ac:dyDescent="0.65">
      <c r="A47" s="84" t="s">
        <v>84</v>
      </c>
      <c r="B47" s="85"/>
      <c r="C47" s="90"/>
      <c r="D47" s="90"/>
      <c r="E47" s="90"/>
      <c r="F47" s="76"/>
      <c r="G47" s="76"/>
      <c r="H47" s="76"/>
      <c r="I47" s="90"/>
      <c r="J47" s="76"/>
      <c r="K47" s="92"/>
      <c r="L47" s="92"/>
      <c r="M47" s="104"/>
      <c r="N47" s="88" t="s">
        <v>66</v>
      </c>
    </row>
    <row r="48" spans="1:16" ht="31.95" customHeight="1" thickTop="1" thickBot="1" x14ac:dyDescent="0.65">
      <c r="A48" s="89"/>
      <c r="B48" s="95"/>
      <c r="C48" s="84" t="s">
        <v>72</v>
      </c>
      <c r="D48" s="90"/>
      <c r="E48" s="90"/>
      <c r="F48" s="76"/>
      <c r="G48" s="184"/>
      <c r="H48" s="184"/>
      <c r="I48" s="90"/>
      <c r="J48" s="76"/>
      <c r="K48" s="92"/>
      <c r="L48" s="88" t="s">
        <v>66</v>
      </c>
      <c r="M48" s="92"/>
      <c r="N48" s="89"/>
    </row>
    <row r="49" spans="1:14" ht="31.95" customHeight="1" thickTop="1" thickBot="1" x14ac:dyDescent="0.65">
      <c r="A49" s="81" t="s">
        <v>72</v>
      </c>
      <c r="B49" s="90"/>
      <c r="C49" s="93"/>
      <c r="D49" s="90"/>
      <c r="E49" s="90"/>
      <c r="F49" s="76"/>
      <c r="G49" s="183" t="s">
        <v>9</v>
      </c>
      <c r="H49" s="183"/>
      <c r="I49" s="90"/>
      <c r="J49" s="76"/>
      <c r="K49" s="92"/>
      <c r="L49" s="89"/>
      <c r="M49" s="92"/>
      <c r="N49" s="81" t="s">
        <v>98</v>
      </c>
    </row>
    <row r="50" spans="1:14" ht="31.95" customHeight="1" thickTop="1" thickBot="1" x14ac:dyDescent="0.65">
      <c r="A50" s="82"/>
      <c r="B50" s="84" t="s">
        <v>72</v>
      </c>
      <c r="C50" s="76"/>
      <c r="D50" s="90"/>
      <c r="E50" s="90"/>
      <c r="F50" s="76"/>
      <c r="G50" s="76"/>
      <c r="H50" s="76"/>
      <c r="I50" s="90"/>
      <c r="J50" s="76"/>
      <c r="K50" s="92"/>
      <c r="L50" s="76"/>
      <c r="M50" s="88" t="s">
        <v>98</v>
      </c>
      <c r="N50" s="83"/>
    </row>
    <row r="51" spans="1:14" ht="31.95" customHeight="1" thickTop="1" thickBot="1" x14ac:dyDescent="0.65">
      <c r="A51" s="107" t="s">
        <v>115</v>
      </c>
      <c r="B51" s="93"/>
      <c r="C51" s="76"/>
      <c r="D51" s="90"/>
      <c r="E51" s="90"/>
      <c r="F51" s="76"/>
      <c r="G51" s="76"/>
      <c r="H51" s="76"/>
      <c r="I51" s="90"/>
      <c r="J51" s="92"/>
      <c r="K51" s="92"/>
      <c r="L51" s="76"/>
      <c r="M51" s="94"/>
      <c r="N51" s="96" t="s">
        <v>115</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59</v>
      </c>
      <c r="B53" s="76"/>
      <c r="C53" s="76"/>
      <c r="D53" s="90"/>
      <c r="E53" s="105"/>
      <c r="F53" s="76"/>
      <c r="G53" s="76"/>
      <c r="H53" s="76"/>
      <c r="I53" s="76"/>
      <c r="J53" s="88"/>
      <c r="K53" s="92"/>
      <c r="L53" s="76"/>
      <c r="M53" s="76"/>
      <c r="N53" s="81" t="s">
        <v>53</v>
      </c>
    </row>
    <row r="54" spans="1:14" ht="31.95" customHeight="1" thickTop="1" thickBot="1" x14ac:dyDescent="0.65">
      <c r="A54" s="82"/>
      <c r="B54" s="81" t="s">
        <v>59</v>
      </c>
      <c r="C54" s="76"/>
      <c r="D54" s="90"/>
      <c r="E54" s="89"/>
      <c r="F54" s="76"/>
      <c r="G54" s="76"/>
      <c r="H54" s="76"/>
      <c r="I54" s="76"/>
      <c r="J54" s="76"/>
      <c r="K54" s="92"/>
      <c r="L54" s="76"/>
      <c r="M54" s="81" t="s">
        <v>10</v>
      </c>
      <c r="N54" s="83"/>
    </row>
    <row r="55" spans="1:14" ht="31.95" customHeight="1" thickTop="1" thickBot="1" x14ac:dyDescent="0.65">
      <c r="A55" s="84" t="s">
        <v>83</v>
      </c>
      <c r="B55" s="85"/>
      <c r="C55" s="76"/>
      <c r="D55" s="90"/>
      <c r="E55" s="76"/>
      <c r="F55" s="76"/>
      <c r="G55" s="76"/>
      <c r="H55" s="76"/>
      <c r="I55" s="76"/>
      <c r="J55" s="76"/>
      <c r="K55" s="92"/>
      <c r="L55" s="76"/>
      <c r="M55" s="83"/>
      <c r="N55" s="88" t="s">
        <v>10</v>
      </c>
    </row>
    <row r="56" spans="1:14" ht="31.95" customHeight="1" thickTop="1" thickBot="1" x14ac:dyDescent="0.65">
      <c r="A56" s="89"/>
      <c r="B56" s="95"/>
      <c r="C56" s="81" t="s">
        <v>59</v>
      </c>
      <c r="D56" s="90"/>
      <c r="E56" s="76"/>
      <c r="F56" s="76"/>
      <c r="G56" s="76"/>
      <c r="H56" s="76"/>
      <c r="I56" s="76"/>
      <c r="J56" s="76"/>
      <c r="K56" s="92"/>
      <c r="L56" s="81" t="s">
        <v>45</v>
      </c>
      <c r="M56" s="92"/>
      <c r="N56" s="89"/>
    </row>
    <row r="57" spans="1:14" ht="31.95" customHeight="1" thickTop="1" thickBot="1" x14ac:dyDescent="0.65">
      <c r="A57" s="81" t="s">
        <v>103</v>
      </c>
      <c r="B57" s="90"/>
      <c r="C57" s="85"/>
      <c r="D57" s="90"/>
      <c r="E57" s="76"/>
      <c r="F57" s="76"/>
      <c r="G57" s="76"/>
      <c r="H57" s="76"/>
      <c r="I57" s="76"/>
      <c r="J57" s="76"/>
      <c r="K57" s="92"/>
      <c r="L57" s="83"/>
      <c r="M57" s="92"/>
      <c r="N57" s="81" t="s">
        <v>45</v>
      </c>
    </row>
    <row r="58" spans="1:14" ht="31.95" customHeight="1" thickTop="1" thickBot="1" x14ac:dyDescent="0.65">
      <c r="A58" s="82"/>
      <c r="B58" s="84" t="s">
        <v>103</v>
      </c>
      <c r="C58" s="90"/>
      <c r="D58" s="90"/>
      <c r="E58" s="76"/>
      <c r="F58" s="76"/>
      <c r="G58" s="76"/>
      <c r="H58" s="76"/>
      <c r="I58" s="76"/>
      <c r="J58" s="76"/>
      <c r="K58" s="92"/>
      <c r="L58" s="92"/>
      <c r="M58" s="88" t="s">
        <v>45</v>
      </c>
      <c r="N58" s="83"/>
    </row>
    <row r="59" spans="1:14" ht="31.95" customHeight="1" thickTop="1" thickBot="1" x14ac:dyDescent="0.65">
      <c r="A59" s="107" t="s">
        <v>115</v>
      </c>
      <c r="B59" s="93"/>
      <c r="C59" s="90"/>
      <c r="D59" s="90"/>
      <c r="E59" s="76"/>
      <c r="F59" s="76"/>
      <c r="G59" s="76"/>
      <c r="H59" s="76"/>
      <c r="I59" s="76"/>
      <c r="J59" s="76"/>
      <c r="K59" s="92"/>
      <c r="L59" s="92"/>
      <c r="M59" s="89"/>
      <c r="N59" s="96" t="s">
        <v>115</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102</v>
      </c>
      <c r="B61" s="76"/>
      <c r="C61" s="90"/>
      <c r="D61" s="84"/>
      <c r="E61" s="76"/>
      <c r="F61" s="76"/>
      <c r="G61" s="76"/>
      <c r="H61" s="76"/>
      <c r="I61" s="76"/>
      <c r="J61" s="76"/>
      <c r="K61" s="88"/>
      <c r="L61" s="92"/>
      <c r="M61" s="76"/>
      <c r="N61" s="81" t="s">
        <v>46</v>
      </c>
    </row>
    <row r="62" spans="1:14" ht="31.95" customHeight="1" thickTop="1" thickBot="1" x14ac:dyDescent="0.65">
      <c r="A62" s="82"/>
      <c r="B62" s="81" t="s">
        <v>92</v>
      </c>
      <c r="C62" s="90"/>
      <c r="D62" s="89"/>
      <c r="E62" s="76"/>
      <c r="F62" s="76"/>
      <c r="G62" s="76"/>
      <c r="H62" s="76"/>
      <c r="I62" s="76"/>
      <c r="J62" s="76"/>
      <c r="K62" s="89"/>
      <c r="L62" s="92"/>
      <c r="M62" s="81" t="s">
        <v>46</v>
      </c>
      <c r="N62" s="83"/>
    </row>
    <row r="63" spans="1:14" ht="31.95" customHeight="1" thickTop="1" thickBot="1" x14ac:dyDescent="0.65">
      <c r="A63" s="84" t="s">
        <v>92</v>
      </c>
      <c r="B63" s="85"/>
      <c r="C63" s="90"/>
      <c r="D63" s="76"/>
      <c r="E63" s="76"/>
      <c r="F63" s="76"/>
      <c r="G63" s="76"/>
      <c r="H63" s="76"/>
      <c r="I63" s="76"/>
      <c r="J63" s="76"/>
      <c r="K63" s="76"/>
      <c r="L63" s="92"/>
      <c r="M63" s="83"/>
      <c r="N63" s="88" t="s">
        <v>113</v>
      </c>
    </row>
    <row r="64" spans="1:14" ht="31.95" customHeight="1" thickTop="1" thickBot="1" x14ac:dyDescent="0.65">
      <c r="A64" s="93"/>
      <c r="B64" s="90"/>
      <c r="C64" s="84" t="s">
        <v>80</v>
      </c>
      <c r="D64" s="76"/>
      <c r="E64" s="76"/>
      <c r="F64" s="76"/>
      <c r="G64" s="76"/>
      <c r="H64" s="76"/>
      <c r="I64" s="76"/>
      <c r="J64" s="76"/>
      <c r="K64" s="76"/>
      <c r="L64" s="106" t="s">
        <v>46</v>
      </c>
      <c r="M64" s="92"/>
      <c r="N64" s="89"/>
    </row>
    <row r="65" spans="1:14" ht="31.95" customHeight="1" thickTop="1" thickBot="1" x14ac:dyDescent="0.65">
      <c r="A65" s="81" t="s">
        <v>80</v>
      </c>
      <c r="B65" s="90"/>
      <c r="C65" s="93"/>
      <c r="D65" s="76"/>
      <c r="E65" s="76"/>
      <c r="F65" s="76"/>
      <c r="G65" s="76"/>
      <c r="H65" s="76"/>
      <c r="I65" s="76"/>
      <c r="J65" s="76"/>
      <c r="K65" s="76"/>
      <c r="L65" s="89"/>
      <c r="M65" s="92"/>
      <c r="N65" s="81" t="s">
        <v>28</v>
      </c>
    </row>
    <row r="66" spans="1:14" ht="31.95" customHeight="1" thickTop="1" thickBot="1" x14ac:dyDescent="0.65">
      <c r="A66" s="82"/>
      <c r="B66" s="84" t="s">
        <v>80</v>
      </c>
      <c r="C66" s="76"/>
      <c r="D66" s="76"/>
      <c r="E66" s="76"/>
      <c r="F66" s="76"/>
      <c r="G66" s="76"/>
      <c r="H66" s="76"/>
      <c r="I66" s="76"/>
      <c r="J66" s="76"/>
      <c r="K66" s="76"/>
      <c r="L66" s="76"/>
      <c r="M66" s="88" t="s">
        <v>208</v>
      </c>
      <c r="N66" s="83"/>
    </row>
    <row r="67" spans="1:14" ht="31.95" customHeight="1" thickTop="1" thickBot="1" x14ac:dyDescent="0.65">
      <c r="A67" s="107" t="s">
        <v>115</v>
      </c>
      <c r="B67" s="93"/>
      <c r="C67" s="76"/>
      <c r="D67" s="76"/>
      <c r="E67" s="76"/>
      <c r="F67" s="76"/>
      <c r="G67" s="76"/>
      <c r="H67" s="76"/>
      <c r="I67" s="76"/>
      <c r="J67" s="76"/>
      <c r="K67" s="76"/>
      <c r="L67" s="76"/>
      <c r="M67" s="89"/>
      <c r="N67" s="88" t="s">
        <v>208</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88C6-BE3A-4176-B57E-8876F889B5DF}">
  <sheetPr codeName="Sheet9">
    <tabColor theme="9" tint="-0.249977111117893"/>
    <pageSetUpPr fitToPage="1"/>
  </sheetPr>
  <dimension ref="A1:P78"/>
  <sheetViews>
    <sheetView topLeftCell="B1" zoomScale="41" zoomScaleNormal="41" workbookViewId="0">
      <selection activeCell="C64" sqref="C64"/>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187" t="s">
        <v>5</v>
      </c>
      <c r="H1" s="187"/>
      <c r="I1" s="140"/>
      <c r="J1" s="139" t="s">
        <v>4</v>
      </c>
      <c r="K1" s="139" t="s">
        <v>3</v>
      </c>
      <c r="L1" s="139" t="s">
        <v>2</v>
      </c>
      <c r="M1" s="139" t="s">
        <v>1</v>
      </c>
      <c r="N1" s="76" t="s">
        <v>0</v>
      </c>
      <c r="O1" s="185" t="s">
        <v>6</v>
      </c>
      <c r="P1" s="188"/>
    </row>
    <row r="2" spans="1:16" ht="31.95" customHeight="1" x14ac:dyDescent="0.6">
      <c r="A2" s="79"/>
      <c r="B2" s="141">
        <v>44983</v>
      </c>
      <c r="C2" s="141">
        <v>45067</v>
      </c>
      <c r="D2" s="141">
        <v>45193</v>
      </c>
      <c r="E2" s="141">
        <v>45263</v>
      </c>
      <c r="F2" s="141"/>
      <c r="G2" s="189">
        <v>45291</v>
      </c>
      <c r="H2" s="189"/>
      <c r="I2" s="140"/>
      <c r="J2" s="141">
        <f>E2</f>
        <v>45263</v>
      </c>
      <c r="K2" s="141">
        <f>D2</f>
        <v>45193</v>
      </c>
      <c r="L2" s="141">
        <f>C2</f>
        <v>45067</v>
      </c>
      <c r="M2" s="141">
        <f>B2</f>
        <v>44983</v>
      </c>
      <c r="N2" s="79">
        <f>A2</f>
        <v>0</v>
      </c>
      <c r="O2" s="190"/>
      <c r="P2" s="185"/>
    </row>
    <row r="3" spans="1:16" ht="31.95" customHeight="1" x14ac:dyDescent="0.6">
      <c r="A3" s="79"/>
      <c r="B3" s="79"/>
      <c r="C3" s="79"/>
      <c r="D3" s="79"/>
      <c r="E3" s="79"/>
      <c r="F3" s="79"/>
      <c r="G3" s="79"/>
      <c r="H3" s="79"/>
      <c r="J3" s="79"/>
      <c r="K3" s="79"/>
      <c r="L3" s="79"/>
      <c r="M3" s="79"/>
      <c r="N3" s="79"/>
      <c r="O3" s="80"/>
    </row>
    <row r="4" spans="1:16" ht="39" customHeight="1" x14ac:dyDescent="0.6">
      <c r="D4" s="186" t="s">
        <v>40</v>
      </c>
      <c r="E4" s="186"/>
      <c r="F4" s="186"/>
      <c r="G4" s="186"/>
      <c r="H4" s="186"/>
      <c r="I4" s="186"/>
      <c r="J4" s="186"/>
    </row>
    <row r="5" spans="1:16" ht="39" customHeight="1" thickBot="1" x14ac:dyDescent="0.65">
      <c r="A5" s="81"/>
      <c r="C5" s="76"/>
      <c r="D5" s="186" t="s">
        <v>211</v>
      </c>
      <c r="E5" s="186"/>
      <c r="F5" s="186"/>
      <c r="G5" s="186"/>
      <c r="H5" s="186"/>
      <c r="I5" s="186"/>
      <c r="J5" s="186"/>
      <c r="K5" s="76"/>
      <c r="L5" s="76"/>
      <c r="M5" s="76"/>
      <c r="N5" s="81"/>
    </row>
    <row r="6" spans="1:16" ht="31.95" customHeight="1" thickTop="1" x14ac:dyDescent="0.6">
      <c r="A6" s="82"/>
      <c r="C6" s="76"/>
      <c r="D6" s="76"/>
      <c r="E6" s="76"/>
      <c r="F6" s="76"/>
      <c r="G6" s="76"/>
      <c r="H6" s="76"/>
      <c r="I6" s="76"/>
      <c r="J6" s="76"/>
      <c r="K6" s="76"/>
      <c r="L6" s="76"/>
      <c r="M6" s="76"/>
      <c r="N6" s="83"/>
    </row>
    <row r="7" spans="1:16" ht="31.95" customHeight="1" thickBot="1" x14ac:dyDescent="0.65">
      <c r="A7" s="84"/>
      <c r="C7" s="86"/>
      <c r="D7" s="76"/>
      <c r="E7" s="87"/>
      <c r="F7" s="87"/>
      <c r="G7" s="87"/>
      <c r="H7" s="87"/>
      <c r="I7" s="87"/>
      <c r="J7" s="87"/>
      <c r="K7" s="76"/>
      <c r="L7" s="76"/>
      <c r="M7" s="76"/>
      <c r="N7" s="88"/>
    </row>
    <row r="8" spans="1:16" ht="31.95" customHeight="1" thickTop="1" thickBot="1" x14ac:dyDescent="0.65">
      <c r="A8" s="89"/>
      <c r="C8" s="91" t="s">
        <v>46</v>
      </c>
      <c r="D8" s="76"/>
      <c r="E8" s="87"/>
      <c r="F8" s="87"/>
      <c r="G8" s="87"/>
      <c r="H8" s="87"/>
      <c r="I8" s="87"/>
      <c r="J8" s="87"/>
      <c r="K8" s="76"/>
      <c r="L8" s="81" t="s">
        <v>87</v>
      </c>
      <c r="M8" s="76"/>
      <c r="N8" s="89"/>
      <c r="O8" s="185"/>
      <c r="P8" s="185"/>
    </row>
    <row r="9" spans="1:16" ht="31.95" customHeight="1" thickTop="1" thickBot="1" x14ac:dyDescent="0.65">
      <c r="A9" s="81"/>
      <c r="C9" s="82"/>
      <c r="D9" s="76"/>
      <c r="E9" s="87"/>
      <c r="F9" s="87"/>
      <c r="G9" s="87"/>
      <c r="H9" s="87"/>
      <c r="I9" s="87"/>
      <c r="J9" s="87"/>
      <c r="K9" s="76"/>
      <c r="L9" s="83"/>
      <c r="M9" s="76"/>
      <c r="N9" s="81"/>
    </row>
    <row r="10" spans="1:16" ht="31.95" customHeight="1" thickTop="1" x14ac:dyDescent="0.6">
      <c r="A10" s="82"/>
      <c r="C10" s="90"/>
      <c r="D10" s="76"/>
      <c r="E10" s="76"/>
      <c r="F10" s="76"/>
      <c r="G10" s="76"/>
      <c r="H10" s="76"/>
      <c r="I10" s="76"/>
      <c r="J10" s="76"/>
      <c r="K10" s="76"/>
      <c r="L10" s="92"/>
      <c r="M10" s="76"/>
      <c r="N10" s="83"/>
      <c r="O10" s="185"/>
      <c r="P10" s="185"/>
    </row>
    <row r="11" spans="1:16" ht="31.95" customHeight="1" thickBot="1" x14ac:dyDescent="0.65">
      <c r="A11" s="84"/>
      <c r="C11" s="90"/>
      <c r="D11" s="76"/>
      <c r="E11" s="76"/>
      <c r="F11" s="76"/>
      <c r="G11" s="76"/>
      <c r="H11" s="76"/>
      <c r="I11" s="76"/>
      <c r="J11" s="76"/>
      <c r="K11" s="76"/>
      <c r="L11" s="92"/>
      <c r="M11" s="76"/>
      <c r="N11" s="88"/>
    </row>
    <row r="12" spans="1:16" ht="31.95" customHeight="1" thickTop="1" thickBot="1" x14ac:dyDescent="0.65">
      <c r="A12" s="89"/>
      <c r="C12" s="90"/>
      <c r="D12" s="91" t="s">
        <v>16</v>
      </c>
      <c r="E12" s="76"/>
      <c r="F12" s="76"/>
      <c r="G12" s="76"/>
      <c r="H12" s="76"/>
      <c r="I12" s="76"/>
      <c r="J12" s="76"/>
      <c r="K12" s="81" t="s">
        <v>47</v>
      </c>
      <c r="L12" s="92"/>
      <c r="M12" s="76"/>
      <c r="N12" s="89"/>
    </row>
    <row r="13" spans="1:16" ht="31.95" customHeight="1" thickTop="1" thickBot="1" x14ac:dyDescent="0.65">
      <c r="A13" s="81"/>
      <c r="C13" s="90"/>
      <c r="D13" s="82"/>
      <c r="E13" s="76"/>
      <c r="F13" s="76"/>
      <c r="G13" s="76"/>
      <c r="H13" s="76"/>
      <c r="I13" s="76"/>
      <c r="J13" s="76"/>
      <c r="K13" s="83"/>
      <c r="L13" s="92"/>
      <c r="M13" s="76"/>
      <c r="N13" s="81"/>
    </row>
    <row r="14" spans="1:16" ht="31.95" customHeight="1" thickTop="1" thickBot="1" x14ac:dyDescent="0.65">
      <c r="A14" s="82"/>
      <c r="C14" s="90"/>
      <c r="D14" s="90"/>
      <c r="E14" s="76"/>
      <c r="F14" s="76"/>
      <c r="G14" s="76"/>
      <c r="H14" s="76"/>
      <c r="I14" s="76"/>
      <c r="J14" s="76"/>
      <c r="K14" s="92"/>
      <c r="L14" s="92"/>
      <c r="M14" s="81" t="s">
        <v>47</v>
      </c>
      <c r="N14" s="83"/>
    </row>
    <row r="15" spans="1:16" ht="31.95" customHeight="1" thickTop="1" thickBot="1" x14ac:dyDescent="0.65">
      <c r="A15" s="84"/>
      <c r="C15" s="90"/>
      <c r="D15" s="90"/>
      <c r="E15" s="76"/>
      <c r="F15" s="76"/>
      <c r="G15" s="76"/>
      <c r="H15" s="76"/>
      <c r="I15" s="76"/>
      <c r="J15" s="76"/>
      <c r="K15" s="92"/>
      <c r="L15" s="92"/>
      <c r="M15" s="83"/>
      <c r="N15" s="88"/>
    </row>
    <row r="16" spans="1:16" ht="31.95" customHeight="1" thickTop="1" thickBot="1" x14ac:dyDescent="0.65">
      <c r="A16" s="89"/>
      <c r="C16" s="84" t="s">
        <v>16</v>
      </c>
      <c r="D16" s="90"/>
      <c r="E16" s="76"/>
      <c r="F16" s="76"/>
      <c r="G16" s="76"/>
      <c r="H16" s="76"/>
      <c r="I16" s="76"/>
      <c r="J16" s="76"/>
      <c r="K16" s="92"/>
      <c r="L16" s="88" t="s">
        <v>47</v>
      </c>
      <c r="M16" s="92"/>
      <c r="N16" s="89"/>
    </row>
    <row r="17" spans="1:16" ht="31.95" customHeight="1" thickTop="1" thickBot="1" x14ac:dyDescent="0.65">
      <c r="A17" s="81"/>
      <c r="C17" s="93"/>
      <c r="D17" s="90"/>
      <c r="E17" s="76"/>
      <c r="F17" s="76"/>
      <c r="G17" s="76"/>
      <c r="H17" s="76"/>
      <c r="I17" s="76"/>
      <c r="J17" s="76"/>
      <c r="K17" s="92"/>
      <c r="L17" s="89"/>
      <c r="M17" s="92"/>
      <c r="N17" s="81"/>
    </row>
    <row r="18" spans="1:16" ht="31.95" customHeight="1" thickTop="1" thickBot="1" x14ac:dyDescent="0.65">
      <c r="A18" s="82"/>
      <c r="C18" s="76"/>
      <c r="D18" s="90"/>
      <c r="E18" s="76"/>
      <c r="F18" s="76"/>
      <c r="G18" s="76"/>
      <c r="H18" s="76"/>
      <c r="I18" s="76"/>
      <c r="J18" s="76"/>
      <c r="K18" s="92"/>
      <c r="L18" s="76"/>
      <c r="M18" s="88" t="s">
        <v>92</v>
      </c>
      <c r="N18" s="83"/>
    </row>
    <row r="19" spans="1:16" ht="31.95" customHeight="1" thickTop="1" thickBot="1" x14ac:dyDescent="0.65">
      <c r="A19" s="84"/>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t="s">
        <v>59</v>
      </c>
      <c r="C22" s="76"/>
      <c r="D22" s="90"/>
      <c r="E22" s="82"/>
      <c r="F22" s="76"/>
      <c r="G22" s="76"/>
      <c r="H22" s="76"/>
      <c r="I22" s="90"/>
      <c r="J22" s="83"/>
      <c r="K22" s="92"/>
      <c r="L22" s="76"/>
      <c r="M22" s="76"/>
      <c r="N22" s="83"/>
    </row>
    <row r="23" spans="1:16" ht="31.95" customHeight="1" thickTop="1" thickBot="1" x14ac:dyDescent="0.65">
      <c r="A23" s="84"/>
      <c r="B23" s="85"/>
      <c r="C23" s="76"/>
      <c r="D23" s="90"/>
      <c r="E23" s="90"/>
      <c r="F23" s="76"/>
      <c r="G23" s="76"/>
      <c r="H23" s="76"/>
      <c r="I23" s="90"/>
      <c r="J23" s="76"/>
      <c r="K23" s="92"/>
      <c r="L23" s="76"/>
      <c r="M23" s="76"/>
      <c r="N23" s="88"/>
    </row>
    <row r="24" spans="1:16" ht="31.95" customHeight="1" thickTop="1" thickBot="1" x14ac:dyDescent="0.65">
      <c r="A24" s="89"/>
      <c r="B24" s="95"/>
      <c r="C24" s="91" t="s">
        <v>63</v>
      </c>
      <c r="D24" s="90"/>
      <c r="E24" s="90"/>
      <c r="F24" s="76"/>
      <c r="G24" s="76"/>
      <c r="H24" s="76"/>
      <c r="I24" s="90"/>
      <c r="J24" s="76"/>
      <c r="K24" s="92"/>
      <c r="L24" s="98" t="s">
        <v>19</v>
      </c>
      <c r="M24" s="76"/>
      <c r="N24" s="89"/>
    </row>
    <row r="25" spans="1:16" ht="31.95" customHeight="1" thickTop="1" thickBot="1" x14ac:dyDescent="0.65">
      <c r="A25" s="81"/>
      <c r="B25" s="90"/>
      <c r="C25" s="82"/>
      <c r="D25" s="90"/>
      <c r="E25" s="90"/>
      <c r="F25" s="76"/>
      <c r="G25" s="76"/>
      <c r="H25" s="76"/>
      <c r="I25" s="90"/>
      <c r="J25" s="76"/>
      <c r="K25" s="92"/>
      <c r="L25" s="83"/>
      <c r="M25" s="76"/>
      <c r="N25" s="81"/>
    </row>
    <row r="26" spans="1:16" ht="31.95" customHeight="1" thickTop="1" thickBot="1" x14ac:dyDescent="0.65">
      <c r="A26" s="82"/>
      <c r="B26" s="84" t="s">
        <v>63</v>
      </c>
      <c r="C26" s="90"/>
      <c r="D26" s="90"/>
      <c r="E26" s="90"/>
      <c r="F26" s="76"/>
      <c r="G26" s="76"/>
      <c r="H26" s="76"/>
      <c r="I26" s="90"/>
      <c r="J26" s="76"/>
      <c r="K26" s="92"/>
      <c r="L26" s="92"/>
      <c r="M26" s="76"/>
      <c r="N26" s="83"/>
    </row>
    <row r="27" spans="1:16" ht="31.95" customHeight="1" thickTop="1" thickBot="1" x14ac:dyDescent="0.65">
      <c r="A27" s="84"/>
      <c r="B27" s="93"/>
      <c r="C27" s="90"/>
      <c r="D27" s="90"/>
      <c r="E27" s="90"/>
      <c r="F27" s="76"/>
      <c r="G27" s="76"/>
      <c r="H27" s="76"/>
      <c r="I27" s="90"/>
      <c r="J27" s="76"/>
      <c r="K27" s="92"/>
      <c r="L27" s="92"/>
      <c r="M27" s="76"/>
      <c r="N27" s="88"/>
    </row>
    <row r="28" spans="1:16" ht="31.95" customHeight="1" thickTop="1" thickBot="1" x14ac:dyDescent="0.65">
      <c r="A28" s="89"/>
      <c r="B28" s="76"/>
      <c r="C28" s="90"/>
      <c r="D28" s="84"/>
      <c r="E28" s="90"/>
      <c r="F28" s="76"/>
      <c r="G28" s="76"/>
      <c r="H28" s="76"/>
      <c r="I28" s="90"/>
      <c r="J28" s="76"/>
      <c r="K28" s="88" t="s">
        <v>19</v>
      </c>
      <c r="L28" s="92"/>
      <c r="M28" s="76"/>
      <c r="N28" s="89"/>
      <c r="O28" s="185"/>
      <c r="P28" s="185"/>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x14ac:dyDescent="0.6">
      <c r="A30" s="82"/>
      <c r="B30" s="76"/>
      <c r="C30" s="90"/>
      <c r="D30" s="76"/>
      <c r="E30" s="90"/>
      <c r="F30" s="76"/>
      <c r="G30" s="76"/>
      <c r="H30" s="76"/>
      <c r="I30" s="90"/>
      <c r="J30" s="76"/>
      <c r="K30" s="76"/>
      <c r="L30" s="92"/>
      <c r="M30" s="76"/>
      <c r="N30" s="83"/>
      <c r="O30" s="185"/>
      <c r="P30" s="185"/>
    </row>
    <row r="31" spans="1:16" ht="31.95" customHeight="1" thickBot="1" x14ac:dyDescent="0.65">
      <c r="A31" s="84"/>
      <c r="B31" s="76"/>
      <c r="C31" s="90"/>
      <c r="D31" s="92"/>
      <c r="E31" s="90"/>
      <c r="F31" s="76"/>
      <c r="G31" s="76"/>
      <c r="H31" s="76"/>
      <c r="I31" s="90"/>
      <c r="J31" s="76"/>
      <c r="K31" s="76"/>
      <c r="L31" s="92"/>
      <c r="M31" s="76"/>
      <c r="N31" s="88"/>
    </row>
    <row r="32" spans="1:16" ht="31.95" customHeight="1" thickTop="1" thickBot="1" x14ac:dyDescent="0.65">
      <c r="A32" s="89"/>
      <c r="B32" s="76"/>
      <c r="C32" s="105" t="s">
        <v>31</v>
      </c>
      <c r="D32" s="92"/>
      <c r="E32" s="90"/>
      <c r="F32" s="76"/>
      <c r="G32" s="76"/>
      <c r="H32" s="76"/>
      <c r="I32" s="90"/>
      <c r="J32" s="76"/>
      <c r="K32" s="76"/>
      <c r="L32" s="88" t="s">
        <v>60</v>
      </c>
      <c r="M32" s="76"/>
      <c r="N32" s="89"/>
    </row>
    <row r="33" spans="1:16" ht="31.95" customHeight="1" thickTop="1" thickBot="1" x14ac:dyDescent="0.65">
      <c r="A33" s="81"/>
      <c r="B33" s="76"/>
      <c r="C33" s="89"/>
      <c r="D33" s="76"/>
      <c r="E33" s="90"/>
      <c r="F33" s="76"/>
      <c r="G33" s="76"/>
      <c r="H33" s="76"/>
      <c r="I33" s="90"/>
      <c r="J33" s="76"/>
      <c r="K33" s="76"/>
      <c r="L33" s="89"/>
      <c r="M33" s="76"/>
      <c r="N33" s="81"/>
    </row>
    <row r="34" spans="1:16" ht="31.95" customHeight="1" thickTop="1" x14ac:dyDescent="0.6">
      <c r="A34" s="82"/>
      <c r="B34" s="76"/>
      <c r="C34" s="76"/>
      <c r="D34" s="76"/>
      <c r="E34" s="90"/>
      <c r="F34" s="76"/>
      <c r="G34" s="76"/>
      <c r="H34" s="76"/>
      <c r="I34" s="90"/>
      <c r="J34" s="76"/>
      <c r="K34" s="76"/>
      <c r="L34" s="76"/>
      <c r="M34" s="76"/>
      <c r="N34" s="83"/>
    </row>
    <row r="35" spans="1:16" ht="31.95" customHeight="1" thickBot="1" x14ac:dyDescent="0.65">
      <c r="A35" s="84"/>
      <c r="B35" s="76"/>
      <c r="C35" s="76"/>
      <c r="D35" s="76"/>
      <c r="E35" s="90"/>
      <c r="F35" s="92"/>
      <c r="G35" s="76"/>
      <c r="H35" s="76"/>
      <c r="I35" s="90"/>
      <c r="J35" s="76"/>
      <c r="K35" s="76"/>
      <c r="L35" s="76"/>
      <c r="M35" s="76"/>
      <c r="N35" s="88"/>
    </row>
    <row r="36" spans="1:16" ht="31.95" customHeight="1" thickTop="1" thickBot="1" x14ac:dyDescent="0.65">
      <c r="A36" s="89"/>
      <c r="B36" s="7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70</v>
      </c>
      <c r="D40" s="76"/>
      <c r="E40" s="90"/>
      <c r="F40" s="76"/>
      <c r="G40" s="76"/>
      <c r="H40" s="76"/>
      <c r="I40" s="90"/>
      <c r="J40" s="76"/>
      <c r="K40" s="76"/>
      <c r="L40" s="81" t="s">
        <v>10</v>
      </c>
      <c r="M40" s="76"/>
      <c r="N40" s="89"/>
      <c r="O40" s="185"/>
      <c r="P40" s="185"/>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84"/>
      <c r="H42" s="184"/>
      <c r="I42" s="90"/>
      <c r="J42" s="76"/>
      <c r="K42" s="76"/>
      <c r="L42" s="92"/>
      <c r="M42" s="76"/>
      <c r="N42" s="83"/>
      <c r="O42" s="185"/>
      <c r="P42" s="185"/>
    </row>
    <row r="43" spans="1:16" ht="31.95" customHeight="1" thickTop="1" thickBot="1" x14ac:dyDescent="0.65">
      <c r="A43" s="84"/>
      <c r="B43" s="76"/>
      <c r="C43" s="90"/>
      <c r="D43" s="76"/>
      <c r="E43" s="90"/>
      <c r="F43" s="76"/>
      <c r="G43" s="183" t="s">
        <v>8</v>
      </c>
      <c r="H43" s="183"/>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c r="E45" s="90"/>
      <c r="F45" s="76"/>
      <c r="G45" s="76"/>
      <c r="H45" s="76"/>
      <c r="I45" s="90"/>
      <c r="J45" s="76"/>
      <c r="K45" s="81" t="s">
        <v>10</v>
      </c>
      <c r="L45" s="92"/>
      <c r="M45" s="76"/>
      <c r="N45" s="81"/>
    </row>
    <row r="46" spans="1:16" ht="31.95" customHeight="1" thickTop="1" thickBot="1" x14ac:dyDescent="0.65">
      <c r="A46" s="82"/>
      <c r="B46" s="81" t="s">
        <v>76</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79</v>
      </c>
      <c r="D48" s="90"/>
      <c r="E48" s="90"/>
      <c r="F48" s="76"/>
      <c r="G48" s="184"/>
      <c r="H48" s="184"/>
      <c r="I48" s="90"/>
      <c r="J48" s="76"/>
      <c r="K48" s="92"/>
      <c r="L48" s="88" t="s">
        <v>97</v>
      </c>
      <c r="M48" s="76"/>
      <c r="N48" s="89"/>
    </row>
    <row r="49" spans="1:14" ht="31.95" customHeight="1" thickTop="1" thickBot="1" x14ac:dyDescent="0.65">
      <c r="A49" s="81"/>
      <c r="B49" s="90"/>
      <c r="C49" s="93"/>
      <c r="D49" s="90"/>
      <c r="E49" s="90"/>
      <c r="F49" s="76"/>
      <c r="G49" s="183" t="s">
        <v>9</v>
      </c>
      <c r="H49" s="183"/>
      <c r="I49" s="90"/>
      <c r="J49" s="76"/>
      <c r="K49" s="92"/>
      <c r="L49" s="89"/>
      <c r="M49" s="76"/>
      <c r="N49" s="81"/>
    </row>
    <row r="50" spans="1:14" ht="31.95" customHeight="1" thickTop="1" thickBot="1" x14ac:dyDescent="0.65">
      <c r="A50" s="82"/>
      <c r="B50" s="84" t="s">
        <v>79</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76"/>
      <c r="C54" s="76"/>
      <c r="D54" s="90"/>
      <c r="E54" s="89"/>
      <c r="F54" s="76"/>
      <c r="G54" s="76"/>
      <c r="H54" s="76"/>
      <c r="I54" s="76"/>
      <c r="J54" s="76"/>
      <c r="K54" s="92"/>
      <c r="L54" s="76"/>
      <c r="M54" s="81" t="s">
        <v>61</v>
      </c>
      <c r="N54" s="83"/>
    </row>
    <row r="55" spans="1:14" ht="31.95" customHeight="1" thickTop="1" thickBot="1" x14ac:dyDescent="0.65">
      <c r="A55" s="84"/>
      <c r="B55" s="76"/>
      <c r="C55" s="76"/>
      <c r="D55" s="90"/>
      <c r="E55" s="76"/>
      <c r="F55" s="76"/>
      <c r="G55" s="76"/>
      <c r="H55" s="76"/>
      <c r="I55" s="76"/>
      <c r="J55" s="76"/>
      <c r="K55" s="92"/>
      <c r="L55" s="76"/>
      <c r="M55" s="83"/>
      <c r="N55" s="88"/>
    </row>
    <row r="56" spans="1:14" ht="31.95" customHeight="1" thickTop="1" thickBot="1" x14ac:dyDescent="0.65">
      <c r="A56" s="89"/>
      <c r="B56" s="76"/>
      <c r="C56" s="81" t="s">
        <v>82</v>
      </c>
      <c r="D56" s="90"/>
      <c r="E56" s="76"/>
      <c r="F56" s="76"/>
      <c r="G56" s="76"/>
      <c r="H56" s="76"/>
      <c r="I56" s="76"/>
      <c r="J56" s="76"/>
      <c r="K56" s="92"/>
      <c r="L56" s="81" t="s">
        <v>61</v>
      </c>
      <c r="M56" s="92"/>
      <c r="N56" s="89"/>
    </row>
    <row r="57" spans="1:14" ht="31.95" customHeight="1" thickTop="1" thickBot="1" x14ac:dyDescent="0.65">
      <c r="A57" s="81"/>
      <c r="B57" s="76"/>
      <c r="C57" s="85"/>
      <c r="D57" s="90"/>
      <c r="E57" s="76"/>
      <c r="F57" s="76"/>
      <c r="G57" s="76"/>
      <c r="H57" s="76"/>
      <c r="I57" s="76"/>
      <c r="J57" s="76"/>
      <c r="K57" s="92"/>
      <c r="L57" s="83"/>
      <c r="M57" s="92"/>
      <c r="N57" s="81"/>
    </row>
    <row r="58" spans="1:14" ht="31.95" customHeight="1" thickTop="1" thickBot="1" x14ac:dyDescent="0.65">
      <c r="A58" s="82"/>
      <c r="B58" s="76"/>
      <c r="C58" s="90"/>
      <c r="D58" s="90"/>
      <c r="E58" s="76"/>
      <c r="F58" s="76"/>
      <c r="G58" s="76"/>
      <c r="H58" s="76"/>
      <c r="I58" s="76"/>
      <c r="J58" s="76"/>
      <c r="K58" s="92"/>
      <c r="L58" s="92"/>
      <c r="M58" s="88" t="s">
        <v>33</v>
      </c>
      <c r="N58" s="83"/>
    </row>
    <row r="59" spans="1:14" ht="31.95" customHeight="1" thickTop="1" thickBot="1" x14ac:dyDescent="0.65">
      <c r="A59" s="84"/>
      <c r="B59" s="76"/>
      <c r="C59" s="90"/>
      <c r="D59" s="90"/>
      <c r="E59" s="76"/>
      <c r="F59" s="76"/>
      <c r="G59" s="76"/>
      <c r="H59" s="76"/>
      <c r="I59" s="76"/>
      <c r="J59" s="76"/>
      <c r="K59" s="92"/>
      <c r="L59" s="92"/>
      <c r="M59" s="89"/>
      <c r="N59" s="88"/>
    </row>
    <row r="60" spans="1:14" ht="31.95" customHeight="1" thickTop="1" x14ac:dyDescent="0.6">
      <c r="A60" s="89"/>
      <c r="B60" s="76"/>
      <c r="C60" s="90"/>
      <c r="D60" s="90"/>
      <c r="E60" s="76"/>
      <c r="F60" s="76"/>
      <c r="G60" s="76"/>
      <c r="H60" s="76"/>
      <c r="I60" s="76"/>
      <c r="J60" s="76"/>
      <c r="K60" s="92"/>
      <c r="L60" s="92"/>
      <c r="M60" s="76"/>
      <c r="N60" s="89"/>
    </row>
    <row r="61" spans="1:14" ht="31.95" customHeight="1" thickBot="1" x14ac:dyDescent="0.65">
      <c r="A61" s="81"/>
      <c r="B61" s="76"/>
      <c r="C61" s="90"/>
      <c r="D61" s="84" t="s">
        <v>83</v>
      </c>
      <c r="E61" s="76"/>
      <c r="F61" s="76"/>
      <c r="G61" s="76"/>
      <c r="H61" s="76"/>
      <c r="I61" s="76"/>
      <c r="J61" s="76"/>
      <c r="K61" s="88"/>
      <c r="L61" s="92"/>
      <c r="M61" s="76"/>
      <c r="N61" s="81"/>
    </row>
    <row r="62" spans="1:14" ht="31.95" customHeight="1" thickTop="1" x14ac:dyDescent="0.6">
      <c r="A62" s="82"/>
      <c r="B62" s="76"/>
      <c r="C62" s="90"/>
      <c r="D62" s="89"/>
      <c r="E62" s="76"/>
      <c r="F62" s="76"/>
      <c r="G62" s="76"/>
      <c r="H62" s="76"/>
      <c r="I62" s="76"/>
      <c r="J62" s="76"/>
      <c r="K62" s="89"/>
      <c r="L62" s="92"/>
      <c r="M62" s="76"/>
      <c r="N62" s="83"/>
    </row>
    <row r="63" spans="1:14" ht="31.95" customHeight="1" thickBot="1" x14ac:dyDescent="0.65">
      <c r="A63" s="84"/>
      <c r="B63" s="76"/>
      <c r="C63" s="90"/>
      <c r="D63" s="76"/>
      <c r="E63" s="76"/>
      <c r="F63" s="76"/>
      <c r="G63" s="76"/>
      <c r="H63" s="76"/>
      <c r="I63" s="76"/>
      <c r="J63" s="76"/>
      <c r="K63" s="76"/>
      <c r="L63" s="92"/>
      <c r="M63" s="76"/>
      <c r="N63" s="88"/>
    </row>
    <row r="64" spans="1:14" ht="31.95" customHeight="1" thickTop="1" thickBot="1" x14ac:dyDescent="0.65">
      <c r="A64" s="93"/>
      <c r="B64" s="76"/>
      <c r="C64" s="84" t="s">
        <v>83</v>
      </c>
      <c r="D64" s="76"/>
      <c r="E64" s="76"/>
      <c r="F64" s="76"/>
      <c r="G64" s="76"/>
      <c r="H64" s="76"/>
      <c r="I64" s="76"/>
      <c r="J64" s="76"/>
      <c r="K64" s="76"/>
      <c r="L64" s="106" t="s">
        <v>21</v>
      </c>
      <c r="M64" s="76"/>
      <c r="N64" s="89"/>
    </row>
    <row r="65" spans="1:14" ht="31.95" customHeight="1" thickTop="1" thickBot="1" x14ac:dyDescent="0.65">
      <c r="A65" s="81"/>
      <c r="B65" s="76"/>
      <c r="C65" s="93"/>
      <c r="D65" s="76"/>
      <c r="E65" s="76"/>
      <c r="F65" s="76"/>
      <c r="G65" s="76"/>
      <c r="H65" s="76"/>
      <c r="I65" s="76"/>
      <c r="J65" s="76"/>
      <c r="K65" s="76"/>
      <c r="L65" s="89"/>
      <c r="M65" s="76"/>
      <c r="N65" s="81"/>
    </row>
    <row r="66" spans="1:14" ht="31.95" customHeight="1" thickTop="1" x14ac:dyDescent="0.6">
      <c r="A66" s="82"/>
      <c r="B66" s="76"/>
      <c r="C66" s="76"/>
      <c r="D66" s="76"/>
      <c r="E66" s="76"/>
      <c r="F66" s="76"/>
      <c r="G66" s="76"/>
      <c r="H66" s="76"/>
      <c r="I66" s="76"/>
      <c r="J66" s="76"/>
      <c r="K66" s="76"/>
      <c r="L66" s="76"/>
      <c r="M66" s="76"/>
      <c r="N66" s="83"/>
    </row>
    <row r="67" spans="1:14" ht="31.95" customHeight="1" thickBot="1" x14ac:dyDescent="0.65">
      <c r="A67" s="84"/>
      <c r="B67" s="7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78D6B-EAFC-484F-937C-D83F9A2E9506}">
  <sheetPr codeName="Sheet17"/>
  <dimension ref="C3:N51"/>
  <sheetViews>
    <sheetView workbookViewId="0">
      <selection activeCell="A11" sqref="A11"/>
    </sheetView>
  </sheetViews>
  <sheetFormatPr defaultRowHeight="14.4" x14ac:dyDescent="0.3"/>
  <cols>
    <col min="3" max="3" width="13.6640625" customWidth="1"/>
    <col min="4" max="4" width="2.77734375" customWidth="1"/>
    <col min="5" max="5" width="14.109375" customWidth="1"/>
    <col min="6" max="6" width="2.33203125" customWidth="1"/>
    <col min="7" max="7" width="14.109375" customWidth="1"/>
    <col min="8" max="8" width="2.21875" customWidth="1"/>
    <col min="9" max="9" width="28.21875" bestFit="1" customWidth="1"/>
    <col min="10" max="10" width="2.5546875" customWidth="1"/>
    <col min="11" max="11" width="32.44140625" customWidth="1"/>
  </cols>
  <sheetData>
    <row r="3" spans="3:11" x14ac:dyDescent="0.3">
      <c r="C3" s="179" t="s">
        <v>596</v>
      </c>
      <c r="D3" s="145"/>
      <c r="E3" s="179" t="s">
        <v>597</v>
      </c>
      <c r="F3" s="145"/>
      <c r="G3" s="179" t="s">
        <v>600</v>
      </c>
      <c r="H3" s="145"/>
      <c r="I3" s="179" t="s">
        <v>598</v>
      </c>
      <c r="J3" s="145"/>
      <c r="K3" s="179" t="s">
        <v>599</v>
      </c>
    </row>
    <row r="5" spans="3:11" x14ac:dyDescent="0.3">
      <c r="C5" s="180" t="s">
        <v>45</v>
      </c>
      <c r="E5" s="180" t="s">
        <v>95</v>
      </c>
      <c r="G5" s="2" t="s">
        <v>106</v>
      </c>
      <c r="I5" s="180" t="s">
        <v>612</v>
      </c>
      <c r="K5" s="180" t="s">
        <v>607</v>
      </c>
    </row>
    <row r="6" spans="3:11" x14ac:dyDescent="0.3">
      <c r="C6" s="40" t="s">
        <v>56</v>
      </c>
      <c r="E6" s="180" t="s">
        <v>20</v>
      </c>
      <c r="G6" s="2" t="s">
        <v>64</v>
      </c>
      <c r="I6" s="180" t="s">
        <v>604</v>
      </c>
      <c r="K6" s="180" t="s">
        <v>608</v>
      </c>
    </row>
    <row r="7" spans="3:11" x14ac:dyDescent="0.3">
      <c r="C7" s="181">
        <v>45052</v>
      </c>
      <c r="E7" s="181">
        <v>45048</v>
      </c>
      <c r="I7" s="181">
        <v>45048</v>
      </c>
      <c r="K7" s="181">
        <v>45052</v>
      </c>
    </row>
    <row r="9" spans="3:11" x14ac:dyDescent="0.3">
      <c r="C9" s="180" t="s">
        <v>74</v>
      </c>
      <c r="E9" s="180" t="s">
        <v>105</v>
      </c>
      <c r="G9" s="2" t="s">
        <v>16</v>
      </c>
      <c r="I9" s="180" t="s">
        <v>605</v>
      </c>
      <c r="K9" s="180" t="s">
        <v>609</v>
      </c>
    </row>
    <row r="10" spans="3:11" x14ac:dyDescent="0.3">
      <c r="C10" s="180" t="s">
        <v>94</v>
      </c>
      <c r="E10" s="180" t="s">
        <v>58</v>
      </c>
      <c r="G10" s="2" t="s">
        <v>31</v>
      </c>
      <c r="I10" s="180" t="s">
        <v>606</v>
      </c>
      <c r="K10" s="180" t="s">
        <v>610</v>
      </c>
    </row>
    <row r="11" spans="3:11" x14ac:dyDescent="0.3">
      <c r="C11" s="181">
        <v>45060</v>
      </c>
      <c r="E11" s="181">
        <v>45046</v>
      </c>
      <c r="G11" s="181">
        <v>45060</v>
      </c>
      <c r="I11" s="182" t="s">
        <v>614</v>
      </c>
      <c r="K11" s="182" t="s">
        <v>613</v>
      </c>
    </row>
    <row r="13" spans="3:11" x14ac:dyDescent="0.3">
      <c r="E13" s="180" t="s">
        <v>72</v>
      </c>
      <c r="G13" s="180" t="s">
        <v>29</v>
      </c>
    </row>
    <row r="14" spans="3:11" x14ac:dyDescent="0.3">
      <c r="E14" s="180" t="s">
        <v>28</v>
      </c>
      <c r="G14" s="180" t="s">
        <v>61</v>
      </c>
    </row>
    <row r="15" spans="3:11" x14ac:dyDescent="0.3">
      <c r="E15" s="181">
        <v>45061</v>
      </c>
      <c r="G15" s="181">
        <v>45066</v>
      </c>
    </row>
    <row r="20" spans="8:14" x14ac:dyDescent="0.3">
      <c r="H20">
        <v>1</v>
      </c>
      <c r="I20" t="s">
        <v>106</v>
      </c>
      <c r="K20" t="s">
        <v>611</v>
      </c>
      <c r="L20" t="s">
        <v>601</v>
      </c>
      <c r="N20" t="str">
        <f>K20&amp;" &amp; "&amp;L20</f>
        <v>Jerry Stoltz &amp; J.J. Morin</v>
      </c>
    </row>
    <row r="21" spans="8:14" x14ac:dyDescent="0.3">
      <c r="H21">
        <v>2</v>
      </c>
      <c r="I21" t="s">
        <v>58</v>
      </c>
      <c r="K21" t="s">
        <v>88</v>
      </c>
      <c r="L21" t="s">
        <v>602</v>
      </c>
      <c r="N21" t="str">
        <f t="shared" ref="N21:N33" si="0">K21&amp;" &amp; "&amp;L21</f>
        <v>Brian Angarone &amp; Scott Orava</v>
      </c>
    </row>
    <row r="22" spans="8:14" x14ac:dyDescent="0.3">
      <c r="H22">
        <v>3</v>
      </c>
      <c r="I22" t="s">
        <v>31</v>
      </c>
      <c r="K22" t="s">
        <v>49</v>
      </c>
      <c r="L22" t="s">
        <v>49</v>
      </c>
      <c r="N22" t="str">
        <f t="shared" si="0"/>
        <v xml:space="preserve"> &amp; </v>
      </c>
    </row>
    <row r="23" spans="8:14" x14ac:dyDescent="0.3">
      <c r="H23">
        <v>4</v>
      </c>
      <c r="I23" t="s">
        <v>94</v>
      </c>
      <c r="K23" t="s">
        <v>49</v>
      </c>
      <c r="L23" t="s">
        <v>49</v>
      </c>
      <c r="N23" t="str">
        <f t="shared" si="0"/>
        <v xml:space="preserve"> &amp; </v>
      </c>
    </row>
    <row r="24" spans="8:14" x14ac:dyDescent="0.3">
      <c r="H24">
        <v>5</v>
      </c>
      <c r="I24" t="s">
        <v>12</v>
      </c>
      <c r="K24" t="s">
        <v>70</v>
      </c>
      <c r="L24" t="s">
        <v>31</v>
      </c>
      <c r="N24" t="str">
        <f t="shared" si="0"/>
        <v>Ed Martella &amp; Bill Spencer</v>
      </c>
    </row>
    <row r="25" spans="8:14" x14ac:dyDescent="0.3">
      <c r="H25">
        <v>6</v>
      </c>
      <c r="I25" t="s">
        <v>80</v>
      </c>
      <c r="K25" t="s">
        <v>27</v>
      </c>
      <c r="L25" t="s">
        <v>51</v>
      </c>
      <c r="N25" t="str">
        <f t="shared" si="0"/>
        <v>Michael Grassel &amp; Steve Zalewski</v>
      </c>
    </row>
    <row r="26" spans="8:14" x14ac:dyDescent="0.3">
      <c r="H26">
        <v>7</v>
      </c>
      <c r="I26" t="s">
        <v>74</v>
      </c>
      <c r="N26" t="str">
        <f t="shared" si="0"/>
        <v xml:space="preserve"> &amp; </v>
      </c>
    </row>
    <row r="27" spans="8:14" x14ac:dyDescent="0.3">
      <c r="H27">
        <v>8</v>
      </c>
      <c r="I27" t="s">
        <v>88</v>
      </c>
      <c r="K27" t="s">
        <v>49</v>
      </c>
      <c r="L27" t="s">
        <v>49</v>
      </c>
      <c r="N27" t="str">
        <f t="shared" si="0"/>
        <v xml:space="preserve"> &amp; </v>
      </c>
    </row>
    <row r="28" spans="8:14" x14ac:dyDescent="0.3">
      <c r="H28">
        <v>9</v>
      </c>
      <c r="I28" t="s">
        <v>603</v>
      </c>
      <c r="K28" t="s">
        <v>16</v>
      </c>
      <c r="L28" t="s">
        <v>61</v>
      </c>
      <c r="N28" t="str">
        <f t="shared" si="0"/>
        <v>Mike Matney &amp; Mike Callahan</v>
      </c>
    </row>
    <row r="29" spans="8:14" x14ac:dyDescent="0.3">
      <c r="H29">
        <v>10</v>
      </c>
      <c r="I29" t="s">
        <v>29</v>
      </c>
      <c r="K29" t="s">
        <v>12</v>
      </c>
      <c r="L29" t="s">
        <v>603</v>
      </c>
      <c r="N29" t="str">
        <f t="shared" si="0"/>
        <v>Boyd Cruel &amp; Browning Holcombe</v>
      </c>
    </row>
    <row r="30" spans="8:14" x14ac:dyDescent="0.3">
      <c r="H30">
        <v>11</v>
      </c>
      <c r="I30" t="s">
        <v>95</v>
      </c>
      <c r="K30" t="s">
        <v>49</v>
      </c>
      <c r="L30" t="s">
        <v>49</v>
      </c>
      <c r="N30" t="str">
        <f t="shared" si="0"/>
        <v xml:space="preserve"> &amp; </v>
      </c>
    </row>
    <row r="31" spans="8:14" x14ac:dyDescent="0.3">
      <c r="H31">
        <v>12</v>
      </c>
      <c r="I31" t="s">
        <v>56</v>
      </c>
      <c r="K31" t="s">
        <v>49</v>
      </c>
      <c r="L31" t="s">
        <v>49</v>
      </c>
      <c r="N31" t="str">
        <f t="shared" si="0"/>
        <v xml:space="preserve"> &amp; </v>
      </c>
    </row>
    <row r="32" spans="8:14" x14ac:dyDescent="0.3">
      <c r="H32">
        <v>13</v>
      </c>
      <c r="I32" t="s">
        <v>81</v>
      </c>
      <c r="K32" t="s">
        <v>28</v>
      </c>
      <c r="L32" t="s">
        <v>100</v>
      </c>
      <c r="N32" t="str">
        <f t="shared" si="0"/>
        <v>Sean Stecker &amp; Steve Netzel</v>
      </c>
    </row>
    <row r="33" spans="8:14" x14ac:dyDescent="0.3">
      <c r="H33">
        <v>14</v>
      </c>
      <c r="I33" t="s">
        <v>70</v>
      </c>
      <c r="K33" t="s">
        <v>81</v>
      </c>
      <c r="L33" t="s">
        <v>80</v>
      </c>
      <c r="N33" t="str">
        <f t="shared" si="0"/>
        <v>Dave Chappell &amp; Brad Ingarfield</v>
      </c>
    </row>
    <row r="34" spans="8:14" x14ac:dyDescent="0.3">
      <c r="H34">
        <v>15</v>
      </c>
      <c r="I34" t="s">
        <v>601</v>
      </c>
      <c r="K34" t="s">
        <v>49</v>
      </c>
    </row>
    <row r="35" spans="8:14" x14ac:dyDescent="0.3">
      <c r="H35">
        <v>16</v>
      </c>
      <c r="I35" t="s">
        <v>20</v>
      </c>
      <c r="K35" t="s">
        <v>49</v>
      </c>
    </row>
    <row r="36" spans="8:14" x14ac:dyDescent="0.3">
      <c r="H36">
        <v>17</v>
      </c>
      <c r="I36" t="s">
        <v>611</v>
      </c>
    </row>
    <row r="37" spans="8:14" x14ac:dyDescent="0.3">
      <c r="H37">
        <v>18</v>
      </c>
      <c r="I37" t="s">
        <v>45</v>
      </c>
    </row>
    <row r="38" spans="8:14" x14ac:dyDescent="0.3">
      <c r="H38">
        <v>19</v>
      </c>
      <c r="I38" t="s">
        <v>64</v>
      </c>
    </row>
    <row r="39" spans="8:14" x14ac:dyDescent="0.3">
      <c r="H39">
        <v>20</v>
      </c>
      <c r="I39" t="s">
        <v>105</v>
      </c>
    </row>
    <row r="40" spans="8:14" x14ac:dyDescent="0.3">
      <c r="H40">
        <v>21</v>
      </c>
      <c r="I40" t="s">
        <v>27</v>
      </c>
    </row>
    <row r="41" spans="8:14" x14ac:dyDescent="0.3">
      <c r="H41">
        <v>22</v>
      </c>
      <c r="I41" t="s">
        <v>61</v>
      </c>
    </row>
    <row r="42" spans="8:14" x14ac:dyDescent="0.3">
      <c r="H42">
        <v>23</v>
      </c>
      <c r="I42" t="s">
        <v>16</v>
      </c>
    </row>
    <row r="43" spans="8:14" x14ac:dyDescent="0.3">
      <c r="H43">
        <v>24</v>
      </c>
      <c r="I43" t="s">
        <v>602</v>
      </c>
    </row>
    <row r="44" spans="8:14" x14ac:dyDescent="0.3">
      <c r="H44">
        <v>25</v>
      </c>
      <c r="I44" t="s">
        <v>28</v>
      </c>
    </row>
    <row r="45" spans="8:14" x14ac:dyDescent="0.3">
      <c r="H45">
        <v>26</v>
      </c>
      <c r="I45" t="s">
        <v>100</v>
      </c>
    </row>
    <row r="46" spans="8:14" x14ac:dyDescent="0.3">
      <c r="H46">
        <v>27</v>
      </c>
      <c r="I46" t="s">
        <v>72</v>
      </c>
    </row>
    <row r="47" spans="8:14" x14ac:dyDescent="0.3">
      <c r="H47">
        <v>28</v>
      </c>
      <c r="I47" t="s">
        <v>51</v>
      </c>
    </row>
    <row r="48" spans="8:14" x14ac:dyDescent="0.3">
      <c r="H48">
        <v>29</v>
      </c>
    </row>
    <row r="49" spans="8:8" x14ac:dyDescent="0.3">
      <c r="H49">
        <v>30</v>
      </c>
    </row>
    <row r="50" spans="8:8" x14ac:dyDescent="0.3">
      <c r="H50">
        <v>31</v>
      </c>
    </row>
    <row r="51" spans="8:8" x14ac:dyDescent="0.3">
      <c r="H51">
        <v>32</v>
      </c>
    </row>
  </sheetData>
  <sortState xmlns:xlrd2="http://schemas.microsoft.com/office/spreadsheetml/2017/richdata2" ref="I20:I67">
    <sortCondition ref="I20:I67"/>
  </sortState>
  <conditionalFormatting sqref="I20:I47">
    <cfRule type="duplicateValues" dxfId="8" priority="1"/>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07BD-9834-4FF9-A807-A77375EB9C10}">
  <sheetPr codeName="Sheet10">
    <tabColor theme="7" tint="0.59999389629810485"/>
    <pageSetUpPr fitToPage="1"/>
  </sheetPr>
  <dimension ref="A1:P78"/>
  <sheetViews>
    <sheetView zoomScale="40" zoomScaleNormal="40" workbookViewId="0">
      <selection activeCell="E23" sqref="E23"/>
    </sheetView>
  </sheetViews>
  <sheetFormatPr defaultColWidth="9.109375" defaultRowHeight="28.2" x14ac:dyDescent="0.5"/>
  <cols>
    <col min="1" max="1" width="43.33203125" style="110"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customWidth="1"/>
    <col min="15" max="15" width="12.88671875" style="110" hidden="1" customWidth="1"/>
    <col min="16" max="16" width="11.44140625" style="110" hidden="1" customWidth="1"/>
    <col min="17" max="16384" width="9.109375" style="109"/>
  </cols>
  <sheetData>
    <row r="1" spans="1:16" ht="31.95" customHeight="1" x14ac:dyDescent="0.6">
      <c r="A1" s="139" t="s">
        <v>0</v>
      </c>
      <c r="B1" s="139" t="s">
        <v>1</v>
      </c>
      <c r="C1" s="139" t="s">
        <v>2</v>
      </c>
      <c r="D1" s="139" t="s">
        <v>3</v>
      </c>
      <c r="E1" s="139" t="s">
        <v>4</v>
      </c>
      <c r="F1" s="140"/>
      <c r="G1" s="187" t="s">
        <v>5</v>
      </c>
      <c r="H1" s="187"/>
      <c r="I1" s="140"/>
      <c r="J1" s="139" t="s">
        <v>4</v>
      </c>
      <c r="K1" s="139" t="s">
        <v>3</v>
      </c>
      <c r="L1" s="139" t="s">
        <v>2</v>
      </c>
      <c r="M1" s="139" t="s">
        <v>1</v>
      </c>
      <c r="N1" s="139" t="s">
        <v>0</v>
      </c>
      <c r="O1" s="193" t="s">
        <v>6</v>
      </c>
      <c r="P1" s="194"/>
    </row>
    <row r="2" spans="1:16" ht="31.95" customHeight="1" x14ac:dyDescent="0.6">
      <c r="A2" s="141">
        <v>44990</v>
      </c>
      <c r="B2" s="141">
        <v>45046</v>
      </c>
      <c r="C2" s="141">
        <v>45088</v>
      </c>
      <c r="D2" s="141">
        <v>45193</v>
      </c>
      <c r="E2" s="141">
        <v>45263</v>
      </c>
      <c r="F2" s="141"/>
      <c r="G2" s="189">
        <v>45291</v>
      </c>
      <c r="H2" s="189"/>
      <c r="I2" s="140"/>
      <c r="J2" s="141">
        <f>E2</f>
        <v>45263</v>
      </c>
      <c r="K2" s="141">
        <f>D2</f>
        <v>45193</v>
      </c>
      <c r="L2" s="141">
        <f>C2</f>
        <v>45088</v>
      </c>
      <c r="M2" s="141">
        <f>B2</f>
        <v>45046</v>
      </c>
      <c r="N2" s="141">
        <f>A2</f>
        <v>44990</v>
      </c>
      <c r="O2" s="195"/>
      <c r="P2" s="193"/>
    </row>
    <row r="3" spans="1:16" ht="31.95" customHeight="1" x14ac:dyDescent="0.6">
      <c r="A3" s="79"/>
      <c r="B3" s="79"/>
      <c r="C3" s="79"/>
      <c r="D3" s="79"/>
      <c r="E3" s="79"/>
      <c r="F3" s="79"/>
      <c r="G3" s="79"/>
      <c r="H3" s="79"/>
      <c r="I3" s="77"/>
      <c r="J3" s="79"/>
      <c r="K3" s="79"/>
      <c r="L3" s="79"/>
      <c r="M3" s="79"/>
      <c r="N3" s="79"/>
      <c r="O3" s="112"/>
    </row>
    <row r="4" spans="1:16" ht="39.6" customHeight="1" x14ac:dyDescent="0.6">
      <c r="A4" s="78"/>
      <c r="B4" s="77"/>
      <c r="C4" s="77"/>
      <c r="D4" s="186" t="s">
        <v>39</v>
      </c>
      <c r="E4" s="186"/>
      <c r="F4" s="186"/>
      <c r="G4" s="186"/>
      <c r="H4" s="186"/>
      <c r="I4" s="186"/>
      <c r="J4" s="186"/>
      <c r="K4" s="77"/>
      <c r="L4" s="77"/>
      <c r="M4" s="77"/>
      <c r="N4" s="78"/>
    </row>
    <row r="5" spans="1:16" ht="39.6" customHeight="1" x14ac:dyDescent="0.6">
      <c r="A5" s="78"/>
      <c r="B5" s="76"/>
      <c r="C5" s="76"/>
      <c r="D5" s="186" t="s">
        <v>212</v>
      </c>
      <c r="E5" s="186"/>
      <c r="F5" s="186"/>
      <c r="G5" s="186"/>
      <c r="H5" s="186"/>
      <c r="I5" s="186"/>
      <c r="J5" s="186"/>
      <c r="K5" s="76"/>
      <c r="L5" s="76"/>
      <c r="M5" s="76"/>
      <c r="N5" s="76"/>
    </row>
    <row r="6" spans="1:16" ht="31.95" customHeight="1" thickBot="1" x14ac:dyDescent="0.55000000000000004">
      <c r="B6" s="113" t="s">
        <v>116</v>
      </c>
      <c r="C6" s="108"/>
      <c r="D6" s="108"/>
      <c r="E6" s="108"/>
      <c r="F6" s="108"/>
      <c r="G6" s="108"/>
      <c r="H6" s="108"/>
      <c r="I6" s="108"/>
      <c r="J6" s="108"/>
      <c r="K6" s="108"/>
      <c r="L6" s="108"/>
      <c r="M6" s="113" t="s">
        <v>139</v>
      </c>
      <c r="N6" s="108"/>
    </row>
    <row r="7" spans="1:16" ht="31.95" customHeight="1" thickTop="1" x14ac:dyDescent="0.5">
      <c r="B7" s="114"/>
      <c r="C7" s="115"/>
      <c r="D7" s="108"/>
      <c r="E7" s="116"/>
      <c r="F7" s="116"/>
      <c r="G7" s="116"/>
      <c r="H7" s="116"/>
      <c r="I7" s="116"/>
      <c r="J7" s="116"/>
      <c r="K7" s="108"/>
      <c r="L7" s="108"/>
      <c r="M7" s="117"/>
      <c r="N7" s="108"/>
    </row>
    <row r="8" spans="1:16" ht="31.95" customHeight="1" thickBot="1" x14ac:dyDescent="0.55000000000000004">
      <c r="A8" s="108"/>
      <c r="B8" s="118"/>
      <c r="C8" s="119" t="s">
        <v>116</v>
      </c>
      <c r="D8" s="108"/>
      <c r="E8" s="116"/>
      <c r="F8" s="116"/>
      <c r="G8" s="116"/>
      <c r="H8" s="116"/>
      <c r="I8" s="116"/>
      <c r="J8" s="116"/>
      <c r="K8" s="108"/>
      <c r="L8" s="113" t="s">
        <v>140</v>
      </c>
      <c r="M8" s="120"/>
      <c r="N8" s="108"/>
      <c r="O8" s="193"/>
      <c r="P8" s="193"/>
    </row>
    <row r="9" spans="1:16" ht="31.95" customHeight="1" thickTop="1" thickBot="1" x14ac:dyDescent="0.55000000000000004">
      <c r="A9" s="113" t="s">
        <v>117</v>
      </c>
      <c r="B9" s="118"/>
      <c r="C9" s="121"/>
      <c r="D9" s="108"/>
      <c r="E9" s="116"/>
      <c r="F9" s="116"/>
      <c r="G9" s="116"/>
      <c r="H9" s="116"/>
      <c r="I9" s="116"/>
      <c r="J9" s="116"/>
      <c r="K9" s="108"/>
      <c r="L9" s="117"/>
      <c r="M9" s="120"/>
      <c r="N9" s="113" t="s">
        <v>140</v>
      </c>
    </row>
    <row r="10" spans="1:16" ht="31.95" customHeight="1" thickTop="1" thickBot="1" x14ac:dyDescent="0.55000000000000004">
      <c r="A10" s="121"/>
      <c r="B10" s="122" t="s">
        <v>118</v>
      </c>
      <c r="C10" s="118"/>
      <c r="D10" s="108"/>
      <c r="E10" s="108"/>
      <c r="F10" s="108"/>
      <c r="G10" s="108"/>
      <c r="H10" s="108"/>
      <c r="I10" s="108"/>
      <c r="J10" s="108"/>
      <c r="K10" s="108"/>
      <c r="L10" s="120"/>
      <c r="M10" s="123" t="s">
        <v>140</v>
      </c>
      <c r="N10" s="117"/>
      <c r="O10" s="193"/>
      <c r="P10" s="193"/>
    </row>
    <row r="11" spans="1:16" ht="31.95" customHeight="1" thickTop="1" thickBot="1" x14ac:dyDescent="0.55000000000000004">
      <c r="A11" s="122" t="s">
        <v>118</v>
      </c>
      <c r="B11" s="124"/>
      <c r="C11" s="118"/>
      <c r="D11" s="108"/>
      <c r="E11" s="108"/>
      <c r="F11" s="108"/>
      <c r="G11" s="108"/>
      <c r="H11" s="108"/>
      <c r="I11" s="108"/>
      <c r="J11" s="108"/>
      <c r="K11" s="108"/>
      <c r="L11" s="120"/>
      <c r="M11" s="125"/>
      <c r="N11" s="123" t="s">
        <v>141</v>
      </c>
    </row>
    <row r="12" spans="1:16" ht="31.95" customHeight="1" thickTop="1" thickBot="1" x14ac:dyDescent="0.55000000000000004">
      <c r="A12" s="18"/>
      <c r="B12" s="115"/>
      <c r="C12" s="118"/>
      <c r="D12" s="119"/>
      <c r="E12" s="108"/>
      <c r="F12" s="108"/>
      <c r="G12" s="108"/>
      <c r="H12" s="108"/>
      <c r="I12" s="108"/>
      <c r="J12" s="108"/>
      <c r="K12" s="113"/>
      <c r="L12" s="120"/>
      <c r="M12" s="108"/>
      <c r="N12" s="18"/>
    </row>
    <row r="13" spans="1:16" ht="31.95" customHeight="1" thickTop="1" x14ac:dyDescent="0.5">
      <c r="A13" s="108"/>
      <c r="B13" s="108"/>
      <c r="C13" s="118"/>
      <c r="D13" s="121"/>
      <c r="E13" s="108"/>
      <c r="F13" s="108"/>
      <c r="G13" s="108"/>
      <c r="H13" s="108"/>
      <c r="I13" s="108"/>
      <c r="J13" s="108"/>
      <c r="K13" s="117"/>
      <c r="L13" s="120"/>
      <c r="M13" s="108"/>
      <c r="N13" s="108"/>
    </row>
    <row r="14" spans="1:16" ht="31.95" customHeight="1" thickBot="1" x14ac:dyDescent="0.55000000000000004">
      <c r="A14" s="108"/>
      <c r="B14" s="113" t="s">
        <v>119</v>
      </c>
      <c r="C14" s="118"/>
      <c r="D14" s="118"/>
      <c r="E14" s="108"/>
      <c r="F14" s="108"/>
      <c r="G14" s="108"/>
      <c r="H14" s="108"/>
      <c r="I14" s="108"/>
      <c r="J14" s="108"/>
      <c r="K14" s="120"/>
      <c r="L14" s="120"/>
      <c r="M14" s="113" t="s">
        <v>142</v>
      </c>
      <c r="N14" s="108"/>
    </row>
    <row r="15" spans="1:16" ht="31.95" customHeight="1" thickTop="1" x14ac:dyDescent="0.5">
      <c r="A15" s="108"/>
      <c r="B15" s="114"/>
      <c r="C15" s="118"/>
      <c r="D15" s="118"/>
      <c r="E15" s="108"/>
      <c r="F15" s="108"/>
      <c r="G15" s="108"/>
      <c r="H15" s="108"/>
      <c r="I15" s="108"/>
      <c r="J15" s="108"/>
      <c r="K15" s="120"/>
      <c r="L15" s="120"/>
      <c r="M15" s="117"/>
      <c r="N15" s="108"/>
    </row>
    <row r="16" spans="1:16" ht="31.95" customHeight="1" thickBot="1" x14ac:dyDescent="0.55000000000000004">
      <c r="A16" s="108"/>
      <c r="B16" s="126"/>
      <c r="C16" s="122" t="s">
        <v>120</v>
      </c>
      <c r="D16" s="118"/>
      <c r="E16" s="108"/>
      <c r="F16" s="108"/>
      <c r="G16" s="108"/>
      <c r="H16" s="108"/>
      <c r="I16" s="108"/>
      <c r="J16" s="108"/>
      <c r="K16" s="120"/>
      <c r="L16" s="123" t="s">
        <v>144</v>
      </c>
      <c r="M16" s="120"/>
      <c r="N16" s="108"/>
    </row>
    <row r="17" spans="1:16" ht="31.95" customHeight="1" thickTop="1" thickBot="1" x14ac:dyDescent="0.55000000000000004">
      <c r="A17" s="113" t="s">
        <v>120</v>
      </c>
      <c r="B17" s="118"/>
      <c r="C17" s="124"/>
      <c r="D17" s="118"/>
      <c r="E17" s="108"/>
      <c r="F17" s="108"/>
      <c r="G17" s="108"/>
      <c r="H17" s="108"/>
      <c r="I17" s="108"/>
      <c r="J17" s="108"/>
      <c r="K17" s="120"/>
      <c r="L17" s="18"/>
      <c r="M17" s="120"/>
      <c r="N17" s="113" t="s">
        <v>143</v>
      </c>
    </row>
    <row r="18" spans="1:16" ht="31.95" customHeight="1" thickTop="1" thickBot="1" x14ac:dyDescent="0.55000000000000004">
      <c r="A18" s="121"/>
      <c r="B18" s="122" t="s">
        <v>120</v>
      </c>
      <c r="C18" s="108"/>
      <c r="D18" s="118"/>
      <c r="E18" s="108"/>
      <c r="F18" s="108"/>
      <c r="G18" s="108"/>
      <c r="H18" s="108"/>
      <c r="I18" s="108"/>
      <c r="J18" s="108"/>
      <c r="K18" s="120"/>
      <c r="L18" s="108"/>
      <c r="M18" s="123" t="s">
        <v>144</v>
      </c>
      <c r="N18" s="117"/>
    </row>
    <row r="19" spans="1:16" ht="31.95" customHeight="1" thickTop="1" thickBot="1" x14ac:dyDescent="0.55000000000000004">
      <c r="A19" s="122" t="s">
        <v>121</v>
      </c>
      <c r="B19" s="124"/>
      <c r="C19" s="108"/>
      <c r="D19" s="118"/>
      <c r="E19" s="108"/>
      <c r="F19" s="108"/>
      <c r="G19" s="108"/>
      <c r="H19" s="108"/>
      <c r="I19" s="108"/>
      <c r="J19" s="108"/>
      <c r="K19" s="120"/>
      <c r="L19" s="108"/>
      <c r="M19" s="125"/>
      <c r="N19" s="123" t="s">
        <v>144</v>
      </c>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08"/>
      <c r="B21" s="108"/>
      <c r="C21" s="108"/>
      <c r="D21" s="118"/>
      <c r="E21" s="119"/>
      <c r="F21" s="108"/>
      <c r="G21" s="108"/>
      <c r="H21" s="108"/>
      <c r="I21" s="108"/>
      <c r="J21" s="113"/>
      <c r="K21" s="120"/>
      <c r="L21" s="108"/>
      <c r="M21" s="108"/>
      <c r="N21" s="108"/>
    </row>
    <row r="22" spans="1:16" ht="31.95" customHeight="1" thickTop="1" thickBot="1" x14ac:dyDescent="0.55000000000000004">
      <c r="A22" s="108"/>
      <c r="B22" s="113" t="s">
        <v>122</v>
      </c>
      <c r="C22" s="108"/>
      <c r="D22" s="118"/>
      <c r="E22" s="121"/>
      <c r="F22" s="108"/>
      <c r="G22" s="108"/>
      <c r="H22" s="108"/>
      <c r="I22" s="118"/>
      <c r="J22" s="117"/>
      <c r="K22" s="120"/>
      <c r="L22" s="108"/>
      <c r="M22" s="113" t="s">
        <v>145</v>
      </c>
      <c r="N22" s="108"/>
    </row>
    <row r="23" spans="1:16" ht="31.95" customHeight="1" thickTop="1" x14ac:dyDescent="0.5">
      <c r="A23" s="108"/>
      <c r="B23" s="114"/>
      <c r="C23" s="108"/>
      <c r="D23" s="118"/>
      <c r="E23" s="118"/>
      <c r="F23" s="108"/>
      <c r="G23" s="108"/>
      <c r="H23" s="108"/>
      <c r="I23" s="118"/>
      <c r="J23" s="108"/>
      <c r="K23" s="120"/>
      <c r="L23" s="108"/>
      <c r="M23" s="127"/>
      <c r="N23" s="108"/>
    </row>
    <row r="24" spans="1:16" ht="31.95" customHeight="1" thickBot="1" x14ac:dyDescent="0.55000000000000004">
      <c r="A24" s="108"/>
      <c r="B24" s="126"/>
      <c r="C24" s="119" t="s">
        <v>122</v>
      </c>
      <c r="D24" s="118"/>
      <c r="E24" s="118"/>
      <c r="F24" s="108"/>
      <c r="G24" s="108"/>
      <c r="H24" s="108"/>
      <c r="I24" s="118"/>
      <c r="J24" s="108"/>
      <c r="K24" s="120"/>
      <c r="L24" s="128" t="s">
        <v>147</v>
      </c>
      <c r="M24" s="120"/>
      <c r="N24" s="108"/>
    </row>
    <row r="25" spans="1:16" ht="31.95" customHeight="1" thickTop="1" thickBot="1" x14ac:dyDescent="0.55000000000000004">
      <c r="A25" s="108"/>
      <c r="B25" s="118"/>
      <c r="C25" s="121"/>
      <c r="D25" s="118"/>
      <c r="E25" s="118"/>
      <c r="F25" s="108"/>
      <c r="G25" s="108"/>
      <c r="H25" s="108"/>
      <c r="I25" s="118"/>
      <c r="J25" s="108"/>
      <c r="K25" s="120"/>
      <c r="L25" s="117"/>
      <c r="M25" s="120"/>
      <c r="N25" s="113" t="s">
        <v>146</v>
      </c>
    </row>
    <row r="26" spans="1:16" ht="31.95" customHeight="1" thickTop="1" thickBot="1" x14ac:dyDescent="0.55000000000000004">
      <c r="A26" s="108"/>
      <c r="B26" s="122" t="s">
        <v>123</v>
      </c>
      <c r="C26" s="118"/>
      <c r="D26" s="118"/>
      <c r="E26" s="118"/>
      <c r="F26" s="108"/>
      <c r="G26" s="108"/>
      <c r="H26" s="108"/>
      <c r="I26" s="118"/>
      <c r="J26" s="108"/>
      <c r="K26" s="120"/>
      <c r="L26" s="120"/>
      <c r="M26" s="123" t="s">
        <v>147</v>
      </c>
      <c r="N26" s="117"/>
    </row>
    <row r="27" spans="1:16" ht="31.95" customHeight="1" thickTop="1" thickBot="1" x14ac:dyDescent="0.55000000000000004">
      <c r="A27" s="108"/>
      <c r="B27" s="124"/>
      <c r="C27" s="118"/>
      <c r="D27" s="118"/>
      <c r="E27" s="118"/>
      <c r="F27" s="108"/>
      <c r="G27" s="108"/>
      <c r="H27" s="108"/>
      <c r="I27" s="118"/>
      <c r="J27" s="108"/>
      <c r="K27" s="120"/>
      <c r="L27" s="120"/>
      <c r="M27" s="18"/>
      <c r="N27" s="123" t="s">
        <v>147</v>
      </c>
    </row>
    <row r="28" spans="1:16" ht="31.95" customHeight="1" thickTop="1" thickBot="1" x14ac:dyDescent="0.55000000000000004">
      <c r="A28" s="108"/>
      <c r="B28" s="108"/>
      <c r="C28" s="118"/>
      <c r="D28" s="122"/>
      <c r="E28" s="118"/>
      <c r="F28" s="108"/>
      <c r="G28" s="108"/>
      <c r="H28" s="108"/>
      <c r="I28" s="118"/>
      <c r="J28" s="108"/>
      <c r="K28" s="123"/>
      <c r="L28" s="120"/>
      <c r="M28" s="108"/>
      <c r="N28" s="18"/>
      <c r="O28" s="193"/>
      <c r="P28" s="193"/>
    </row>
    <row r="29" spans="1:16" ht="31.95" customHeight="1" thickTop="1" thickBot="1" x14ac:dyDescent="0.55000000000000004">
      <c r="A29" s="113" t="s">
        <v>124</v>
      </c>
      <c r="B29" s="108"/>
      <c r="C29" s="118"/>
      <c r="D29" s="18"/>
      <c r="E29" s="118"/>
      <c r="F29" s="108"/>
      <c r="G29" s="108"/>
      <c r="H29" s="108"/>
      <c r="I29" s="118"/>
      <c r="J29" s="108"/>
      <c r="K29" s="18"/>
      <c r="L29" s="120"/>
      <c r="M29" s="108"/>
      <c r="N29" s="108"/>
    </row>
    <row r="30" spans="1:16" ht="31.95" customHeight="1" thickTop="1" thickBot="1" x14ac:dyDescent="0.55000000000000004">
      <c r="A30" s="121"/>
      <c r="B30" s="113" t="s">
        <v>124</v>
      </c>
      <c r="C30" s="118"/>
      <c r="D30" s="108"/>
      <c r="E30" s="118"/>
      <c r="F30" s="108"/>
      <c r="G30" s="108"/>
      <c r="H30" s="108"/>
      <c r="I30" s="118"/>
      <c r="J30" s="108"/>
      <c r="K30" s="108"/>
      <c r="L30" s="120"/>
      <c r="M30" s="113" t="s">
        <v>148</v>
      </c>
      <c r="N30" s="108"/>
      <c r="O30" s="193"/>
      <c r="P30" s="193"/>
    </row>
    <row r="31" spans="1:16" ht="31.95" customHeight="1" thickTop="1" thickBot="1" x14ac:dyDescent="0.55000000000000004">
      <c r="A31" s="122" t="s">
        <v>125</v>
      </c>
      <c r="B31" s="114"/>
      <c r="C31" s="129"/>
      <c r="D31" s="120"/>
      <c r="E31" s="118"/>
      <c r="F31" s="108"/>
      <c r="G31" s="108"/>
      <c r="H31" s="108"/>
      <c r="I31" s="118"/>
      <c r="J31" s="108"/>
      <c r="K31" s="108"/>
      <c r="L31" s="120"/>
      <c r="M31" s="117"/>
      <c r="N31" s="108"/>
    </row>
    <row r="32" spans="1:16" ht="31.95" customHeight="1" thickTop="1" thickBot="1" x14ac:dyDescent="0.55000000000000004">
      <c r="A32" s="18"/>
      <c r="B32" s="126"/>
      <c r="C32" s="130"/>
      <c r="D32" s="120"/>
      <c r="E32" s="118"/>
      <c r="F32" s="108"/>
      <c r="G32" s="108"/>
      <c r="H32" s="108"/>
      <c r="I32" s="118"/>
      <c r="J32" s="108"/>
      <c r="K32" s="108"/>
      <c r="L32" s="123" t="s">
        <v>149</v>
      </c>
      <c r="M32" s="120"/>
      <c r="N32" s="108"/>
    </row>
    <row r="33" spans="1:16" ht="31.95" customHeight="1" thickTop="1" thickBot="1" x14ac:dyDescent="0.55000000000000004">
      <c r="A33" s="108"/>
      <c r="B33" s="118"/>
      <c r="C33" s="18"/>
      <c r="D33" s="108"/>
      <c r="E33" s="118"/>
      <c r="F33" s="108"/>
      <c r="G33" s="108"/>
      <c r="H33" s="108"/>
      <c r="I33" s="118"/>
      <c r="J33" s="108"/>
      <c r="K33" s="108"/>
      <c r="L33" s="18"/>
      <c r="M33" s="120"/>
      <c r="N33" s="113" t="s">
        <v>149</v>
      </c>
    </row>
    <row r="34" spans="1:16" ht="31.95" customHeight="1" thickTop="1" thickBot="1" x14ac:dyDescent="0.55000000000000004">
      <c r="A34" s="108"/>
      <c r="B34" s="122" t="s">
        <v>126</v>
      </c>
      <c r="C34" s="108"/>
      <c r="D34" s="108"/>
      <c r="E34" s="118"/>
      <c r="F34" s="108"/>
      <c r="G34" s="108"/>
      <c r="H34" s="108"/>
      <c r="I34" s="118"/>
      <c r="J34" s="108"/>
      <c r="K34" s="108"/>
      <c r="L34" s="108"/>
      <c r="M34" s="123" t="s">
        <v>149</v>
      </c>
      <c r="N34" s="117"/>
    </row>
    <row r="35" spans="1:16" ht="31.95" customHeight="1" thickTop="1" thickBot="1" x14ac:dyDescent="0.55000000000000004">
      <c r="A35" s="108"/>
      <c r="B35" s="124"/>
      <c r="C35" s="108"/>
      <c r="D35" s="108"/>
      <c r="E35" s="118"/>
      <c r="F35" s="120"/>
      <c r="G35" s="108"/>
      <c r="H35" s="108"/>
      <c r="I35" s="118"/>
      <c r="J35" s="108"/>
      <c r="K35" s="108"/>
      <c r="L35" s="108"/>
      <c r="M35" s="18"/>
      <c r="N35" s="123" t="s">
        <v>150</v>
      </c>
    </row>
    <row r="36" spans="1:16" ht="31.95" customHeight="1" thickTop="1" thickBot="1" x14ac:dyDescent="0.55000000000000004">
      <c r="A36" s="108"/>
      <c r="B36" s="115"/>
      <c r="C36" s="108"/>
      <c r="D36" s="108"/>
      <c r="E36" s="118"/>
      <c r="F36" s="123"/>
      <c r="G36" s="113"/>
      <c r="H36" s="131"/>
      <c r="I36" s="122"/>
      <c r="J36" s="108"/>
      <c r="K36" s="108"/>
      <c r="L36" s="108"/>
      <c r="M36" s="108"/>
      <c r="N36" s="18"/>
    </row>
    <row r="37" spans="1:16" ht="31.95" customHeight="1" thickTop="1" x14ac:dyDescent="0.5">
      <c r="A37" s="108"/>
      <c r="B37" s="108"/>
      <c r="C37" s="108"/>
      <c r="D37" s="108"/>
      <c r="E37" s="118"/>
      <c r="F37" s="117"/>
      <c r="G37" s="124"/>
      <c r="H37" s="18"/>
      <c r="I37" s="114"/>
      <c r="J37" s="108"/>
      <c r="K37" s="108"/>
      <c r="L37" s="108"/>
      <c r="M37" s="108"/>
      <c r="N37" s="108"/>
    </row>
    <row r="38" spans="1:16" ht="31.95" customHeight="1" thickBot="1" x14ac:dyDescent="0.55000000000000004">
      <c r="A38" s="108"/>
      <c r="B38" s="113" t="s">
        <v>127</v>
      </c>
      <c r="C38" s="108"/>
      <c r="D38" s="108"/>
      <c r="E38" s="118"/>
      <c r="F38" s="108"/>
      <c r="G38" s="108"/>
      <c r="H38" s="108"/>
      <c r="I38" s="118"/>
      <c r="J38" s="108"/>
      <c r="K38" s="108"/>
      <c r="L38" s="108"/>
      <c r="M38" s="113" t="s">
        <v>151</v>
      </c>
      <c r="N38" s="108"/>
    </row>
    <row r="39" spans="1:16" ht="31.95" customHeight="1" thickTop="1" x14ac:dyDescent="0.5">
      <c r="A39" s="108"/>
      <c r="B39" s="114"/>
      <c r="C39" s="108"/>
      <c r="D39" s="108"/>
      <c r="E39" s="118"/>
      <c r="F39" s="108"/>
      <c r="G39" s="108"/>
      <c r="H39" s="108"/>
      <c r="I39" s="118"/>
      <c r="J39" s="108"/>
      <c r="K39" s="108"/>
      <c r="L39" s="108"/>
      <c r="M39" s="117"/>
      <c r="N39" s="108"/>
    </row>
    <row r="40" spans="1:16" ht="31.95" customHeight="1" thickBot="1" x14ac:dyDescent="0.55000000000000004">
      <c r="A40" s="108"/>
      <c r="B40" s="126"/>
      <c r="C40" s="119" t="s">
        <v>127</v>
      </c>
      <c r="D40" s="108"/>
      <c r="E40" s="118"/>
      <c r="F40" s="108"/>
      <c r="G40" s="108"/>
      <c r="H40" s="108"/>
      <c r="I40" s="118"/>
      <c r="J40" s="108"/>
      <c r="K40" s="108"/>
      <c r="L40" s="113" t="s">
        <v>153</v>
      </c>
      <c r="M40" s="120"/>
      <c r="N40" s="108"/>
      <c r="O40" s="193"/>
      <c r="P40" s="193"/>
    </row>
    <row r="41" spans="1:16" ht="31.95" customHeight="1" thickTop="1" thickBot="1" x14ac:dyDescent="0.55000000000000004">
      <c r="A41" s="113" t="s">
        <v>128</v>
      </c>
      <c r="B41" s="118"/>
      <c r="C41" s="121"/>
      <c r="D41" s="108"/>
      <c r="E41" s="118"/>
      <c r="F41" s="108"/>
      <c r="G41" s="108"/>
      <c r="H41" s="108"/>
      <c r="I41" s="118"/>
      <c r="J41" s="108"/>
      <c r="K41" s="108"/>
      <c r="L41" s="117"/>
      <c r="M41" s="120"/>
      <c r="N41" s="113" t="s">
        <v>152</v>
      </c>
    </row>
    <row r="42" spans="1:16" ht="31.95" customHeight="1" thickTop="1" thickBot="1" x14ac:dyDescent="0.55000000000000004">
      <c r="A42" s="121"/>
      <c r="B42" s="122" t="s">
        <v>128</v>
      </c>
      <c r="C42" s="118"/>
      <c r="D42" s="108"/>
      <c r="E42" s="118"/>
      <c r="F42" s="108"/>
      <c r="G42" s="192"/>
      <c r="H42" s="192"/>
      <c r="I42" s="118"/>
      <c r="J42" s="108"/>
      <c r="K42" s="108"/>
      <c r="L42" s="120"/>
      <c r="M42" s="123" t="s">
        <v>153</v>
      </c>
      <c r="N42" s="117"/>
      <c r="O42" s="193"/>
      <c r="P42" s="193"/>
    </row>
    <row r="43" spans="1:16" ht="31.95" customHeight="1" thickTop="1" thickBot="1" x14ac:dyDescent="0.55000000000000004">
      <c r="A43" s="122" t="s">
        <v>129</v>
      </c>
      <c r="B43" s="124"/>
      <c r="C43" s="118"/>
      <c r="D43" s="108"/>
      <c r="E43" s="118"/>
      <c r="F43" s="108"/>
      <c r="G43" s="191" t="s">
        <v>8</v>
      </c>
      <c r="H43" s="191"/>
      <c r="I43" s="118"/>
      <c r="J43" s="108"/>
      <c r="K43" s="108"/>
      <c r="L43" s="120"/>
      <c r="M43" s="125"/>
      <c r="N43" s="123" t="s">
        <v>153</v>
      </c>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08"/>
      <c r="B45" s="108"/>
      <c r="C45" s="118"/>
      <c r="D45" s="113"/>
      <c r="E45" s="118"/>
      <c r="F45" s="108"/>
      <c r="G45" s="108"/>
      <c r="H45" s="108"/>
      <c r="I45" s="118"/>
      <c r="J45" s="108"/>
      <c r="K45" s="113"/>
      <c r="L45" s="120"/>
      <c r="M45" s="108"/>
      <c r="N45" s="108"/>
    </row>
    <row r="46" spans="1:16" ht="31.95" customHeight="1" thickTop="1" thickBot="1" x14ac:dyDescent="0.55000000000000004">
      <c r="A46" s="108"/>
      <c r="B46" s="113" t="s">
        <v>130</v>
      </c>
      <c r="C46" s="118"/>
      <c r="D46" s="121"/>
      <c r="E46" s="118"/>
      <c r="F46" s="108"/>
      <c r="G46" s="108"/>
      <c r="H46" s="108"/>
      <c r="I46" s="118"/>
      <c r="J46" s="108"/>
      <c r="K46" s="117"/>
      <c r="L46" s="120"/>
      <c r="M46" s="132" t="s">
        <v>154</v>
      </c>
      <c r="N46" s="108"/>
    </row>
    <row r="47" spans="1:16" ht="31.95" customHeight="1" thickTop="1" x14ac:dyDescent="0.5">
      <c r="A47" s="108"/>
      <c r="B47" s="114"/>
      <c r="C47" s="118"/>
      <c r="D47" s="118"/>
      <c r="E47" s="118"/>
      <c r="F47" s="108"/>
      <c r="G47" s="108"/>
      <c r="H47" s="108"/>
      <c r="I47" s="118"/>
      <c r="J47" s="108"/>
      <c r="K47" s="120"/>
      <c r="L47" s="120"/>
      <c r="M47" s="133"/>
      <c r="N47" s="108"/>
    </row>
    <row r="48" spans="1:16" ht="31.95" customHeight="1" thickBot="1" x14ac:dyDescent="0.55000000000000004">
      <c r="A48" s="108"/>
      <c r="B48" s="126"/>
      <c r="C48" s="122" t="s">
        <v>131</v>
      </c>
      <c r="D48" s="118"/>
      <c r="E48" s="118"/>
      <c r="F48" s="108"/>
      <c r="G48" s="192"/>
      <c r="H48" s="192"/>
      <c r="I48" s="118"/>
      <c r="J48" s="108"/>
      <c r="K48" s="120"/>
      <c r="L48" s="123" t="s">
        <v>155</v>
      </c>
      <c r="M48" s="120"/>
      <c r="N48" s="108"/>
    </row>
    <row r="49" spans="1:14" ht="31.95" customHeight="1" thickTop="1" thickBot="1" x14ac:dyDescent="0.55000000000000004">
      <c r="A49" s="113" t="s">
        <v>131</v>
      </c>
      <c r="B49" s="118"/>
      <c r="C49" s="124"/>
      <c r="D49" s="118"/>
      <c r="E49" s="118"/>
      <c r="F49" s="108"/>
      <c r="G49" s="191" t="s">
        <v>9</v>
      </c>
      <c r="H49" s="191"/>
      <c r="I49" s="118"/>
      <c r="J49" s="108"/>
      <c r="K49" s="120"/>
      <c r="L49" s="18"/>
      <c r="M49" s="120"/>
      <c r="N49" s="108"/>
    </row>
    <row r="50" spans="1:14" ht="31.95" customHeight="1" thickTop="1" thickBot="1" x14ac:dyDescent="0.55000000000000004">
      <c r="A50" s="121"/>
      <c r="B50" s="122" t="s">
        <v>131</v>
      </c>
      <c r="C50" s="108"/>
      <c r="D50" s="118"/>
      <c r="E50" s="118"/>
      <c r="F50" s="108"/>
      <c r="G50" s="108"/>
      <c r="H50" s="108"/>
      <c r="I50" s="118"/>
      <c r="J50" s="108"/>
      <c r="K50" s="120"/>
      <c r="L50" s="108"/>
      <c r="M50" s="123" t="s">
        <v>155</v>
      </c>
      <c r="N50" s="108"/>
    </row>
    <row r="51" spans="1:14" ht="31.95" customHeight="1" thickTop="1" thickBot="1" x14ac:dyDescent="0.55000000000000004">
      <c r="A51" s="122" t="s">
        <v>132</v>
      </c>
      <c r="B51" s="124"/>
      <c r="C51" s="108"/>
      <c r="D51" s="118"/>
      <c r="E51" s="118"/>
      <c r="F51" s="108"/>
      <c r="G51" s="108"/>
      <c r="H51" s="108"/>
      <c r="I51" s="118"/>
      <c r="J51" s="120"/>
      <c r="K51" s="120"/>
      <c r="L51" s="108"/>
      <c r="M51" s="125"/>
      <c r="N51" s="108"/>
    </row>
    <row r="52" spans="1:14" ht="31.95" customHeight="1" thickTop="1" x14ac:dyDescent="0.5">
      <c r="A52" s="18"/>
      <c r="B52" s="115"/>
      <c r="C52" s="108"/>
      <c r="D52" s="118"/>
      <c r="E52" s="118"/>
      <c r="F52" s="108"/>
      <c r="G52" s="108"/>
      <c r="H52" s="108"/>
      <c r="I52" s="108"/>
      <c r="J52" s="120"/>
      <c r="K52" s="120"/>
      <c r="L52" s="108"/>
      <c r="M52" s="108"/>
      <c r="N52" s="108"/>
    </row>
    <row r="53" spans="1:14" ht="31.95" customHeight="1" thickBot="1" x14ac:dyDescent="0.55000000000000004">
      <c r="A53" s="108"/>
      <c r="B53" s="108"/>
      <c r="C53" s="108"/>
      <c r="D53" s="118"/>
      <c r="E53" s="134"/>
      <c r="F53" s="108"/>
      <c r="G53" s="108"/>
      <c r="H53" s="108"/>
      <c r="I53" s="108"/>
      <c r="J53" s="123"/>
      <c r="K53" s="120"/>
      <c r="L53" s="108"/>
      <c r="M53" s="108"/>
      <c r="N53" s="113" t="s">
        <v>156</v>
      </c>
    </row>
    <row r="54" spans="1:14" ht="31.95" customHeight="1" thickTop="1" thickBot="1" x14ac:dyDescent="0.55000000000000004">
      <c r="A54" s="108"/>
      <c r="B54" s="113" t="s">
        <v>133</v>
      </c>
      <c r="C54" s="108"/>
      <c r="D54" s="118"/>
      <c r="E54" s="18"/>
      <c r="F54" s="108"/>
      <c r="G54" s="108"/>
      <c r="H54" s="108"/>
      <c r="I54" s="108"/>
      <c r="J54" s="108"/>
      <c r="K54" s="120"/>
      <c r="L54" s="108"/>
      <c r="M54" s="113" t="s">
        <v>157</v>
      </c>
      <c r="N54" s="117"/>
    </row>
    <row r="55" spans="1:14" ht="31.95" customHeight="1" thickTop="1" thickBot="1" x14ac:dyDescent="0.55000000000000004">
      <c r="A55" s="108"/>
      <c r="B55" s="114"/>
      <c r="C55" s="108"/>
      <c r="D55" s="118"/>
      <c r="E55" s="108"/>
      <c r="F55" s="108"/>
      <c r="G55" s="108"/>
      <c r="H55" s="108"/>
      <c r="I55" s="108"/>
      <c r="J55" s="108"/>
      <c r="K55" s="120"/>
      <c r="L55" s="108"/>
      <c r="M55" s="117"/>
      <c r="N55" s="123" t="s">
        <v>157</v>
      </c>
    </row>
    <row r="56" spans="1:14" ht="31.95" customHeight="1" thickTop="1" thickBot="1" x14ac:dyDescent="0.55000000000000004">
      <c r="A56" s="108"/>
      <c r="B56" s="126"/>
      <c r="C56" s="113" t="s">
        <v>135</v>
      </c>
      <c r="D56" s="118"/>
      <c r="E56" s="108"/>
      <c r="F56" s="108"/>
      <c r="G56" s="108"/>
      <c r="H56" s="108"/>
      <c r="I56" s="108"/>
      <c r="J56" s="108"/>
      <c r="K56" s="120"/>
      <c r="L56" s="113" t="s">
        <v>157</v>
      </c>
      <c r="M56" s="120"/>
      <c r="N56" s="18"/>
    </row>
    <row r="57" spans="1:14" ht="31.95" customHeight="1" thickTop="1" thickBot="1" x14ac:dyDescent="0.55000000000000004">
      <c r="A57" s="113" t="s">
        <v>134</v>
      </c>
      <c r="B57" s="118"/>
      <c r="C57" s="114"/>
      <c r="D57" s="118"/>
      <c r="E57" s="108"/>
      <c r="F57" s="108"/>
      <c r="G57" s="108"/>
      <c r="H57" s="108"/>
      <c r="I57" s="108"/>
      <c r="J57" s="108"/>
      <c r="K57" s="120"/>
      <c r="L57" s="117"/>
      <c r="M57" s="120"/>
      <c r="N57" s="108"/>
    </row>
    <row r="58" spans="1:14" ht="31.95" customHeight="1" thickTop="1" thickBot="1" x14ac:dyDescent="0.55000000000000004">
      <c r="A58" s="121"/>
      <c r="B58" s="122" t="s">
        <v>135</v>
      </c>
      <c r="C58" s="118"/>
      <c r="D58" s="118"/>
      <c r="E58" s="108"/>
      <c r="F58" s="108"/>
      <c r="G58" s="108"/>
      <c r="H58" s="108"/>
      <c r="I58" s="108"/>
      <c r="J58" s="108"/>
      <c r="K58" s="120"/>
      <c r="L58" s="120"/>
      <c r="M58" s="123" t="s">
        <v>158</v>
      </c>
      <c r="N58" s="108"/>
    </row>
    <row r="59" spans="1:14" ht="31.95" customHeight="1" thickTop="1" thickBot="1" x14ac:dyDescent="0.55000000000000004">
      <c r="A59" s="122" t="s">
        <v>135</v>
      </c>
      <c r="B59" s="124"/>
      <c r="C59" s="118"/>
      <c r="D59" s="118"/>
      <c r="E59" s="108"/>
      <c r="F59" s="108"/>
      <c r="G59" s="108"/>
      <c r="H59" s="108"/>
      <c r="I59" s="108"/>
      <c r="J59" s="108"/>
      <c r="K59" s="120"/>
      <c r="L59" s="120"/>
      <c r="M59" s="18"/>
      <c r="N59" s="108"/>
    </row>
    <row r="60" spans="1:14" ht="31.95" customHeight="1" thickTop="1" x14ac:dyDescent="0.5">
      <c r="A60" s="18"/>
      <c r="B60" s="115"/>
      <c r="C60" s="118"/>
      <c r="D60" s="118"/>
      <c r="E60" s="108"/>
      <c r="F60" s="108"/>
      <c r="G60" s="108"/>
      <c r="H60" s="108"/>
      <c r="I60" s="108"/>
      <c r="J60" s="108"/>
      <c r="K60" s="120"/>
      <c r="L60" s="120"/>
      <c r="M60" s="108"/>
      <c r="N60" s="108"/>
    </row>
    <row r="61" spans="1:14" ht="31.95" customHeight="1" thickBot="1" x14ac:dyDescent="0.55000000000000004">
      <c r="A61" s="108"/>
      <c r="B61" s="108"/>
      <c r="C61" s="118"/>
      <c r="D61" s="122"/>
      <c r="E61" s="108"/>
      <c r="F61" s="108"/>
      <c r="G61" s="108"/>
      <c r="H61" s="108"/>
      <c r="I61" s="108"/>
      <c r="J61" s="108"/>
      <c r="K61" s="123"/>
      <c r="L61" s="120"/>
      <c r="M61" s="108"/>
      <c r="N61" s="113" t="s">
        <v>159</v>
      </c>
    </row>
    <row r="62" spans="1:14" ht="31.95" customHeight="1" thickTop="1" thickBot="1" x14ac:dyDescent="0.55000000000000004">
      <c r="A62" s="108"/>
      <c r="B62" s="113" t="s">
        <v>136</v>
      </c>
      <c r="C62" s="118"/>
      <c r="D62" s="18"/>
      <c r="E62" s="108"/>
      <c r="F62" s="108"/>
      <c r="G62" s="108"/>
      <c r="H62" s="108"/>
      <c r="I62" s="108"/>
      <c r="J62" s="108"/>
      <c r="K62" s="18"/>
      <c r="L62" s="120"/>
      <c r="M62" s="113" t="s">
        <v>160</v>
      </c>
      <c r="N62" s="117"/>
    </row>
    <row r="63" spans="1:14" ht="31.95" customHeight="1" thickTop="1" thickBot="1" x14ac:dyDescent="0.55000000000000004">
      <c r="A63" s="108"/>
      <c r="B63" s="114"/>
      <c r="C63" s="118"/>
      <c r="D63" s="108"/>
      <c r="E63" s="108"/>
      <c r="F63" s="108"/>
      <c r="G63" s="108"/>
      <c r="H63" s="108"/>
      <c r="I63" s="108"/>
      <c r="J63" s="108"/>
      <c r="K63" s="108"/>
      <c r="L63" s="120"/>
      <c r="M63" s="117"/>
      <c r="N63" s="123" t="s">
        <v>160</v>
      </c>
    </row>
    <row r="64" spans="1:14" ht="31.95" customHeight="1" thickTop="1" thickBot="1" x14ac:dyDescent="0.55000000000000004">
      <c r="A64" s="115"/>
      <c r="B64" s="118"/>
      <c r="C64" s="122" t="s">
        <v>137</v>
      </c>
      <c r="D64" s="108"/>
      <c r="E64" s="108"/>
      <c r="F64" s="108"/>
      <c r="G64" s="108"/>
      <c r="H64" s="108"/>
      <c r="I64" s="108"/>
      <c r="J64" s="108"/>
      <c r="K64" s="108"/>
      <c r="L64" s="135" t="s">
        <v>161</v>
      </c>
      <c r="M64" s="120"/>
      <c r="N64" s="18"/>
    </row>
    <row r="65" spans="1:14" ht="31.95" customHeight="1" thickTop="1" thickBot="1" x14ac:dyDescent="0.55000000000000004">
      <c r="A65" s="113" t="s">
        <v>137</v>
      </c>
      <c r="B65" s="118"/>
      <c r="C65" s="124"/>
      <c r="D65" s="108"/>
      <c r="E65" s="108"/>
      <c r="F65" s="108"/>
      <c r="G65" s="108"/>
      <c r="H65" s="108"/>
      <c r="I65" s="108"/>
      <c r="J65" s="108"/>
      <c r="K65" s="108"/>
      <c r="L65" s="18"/>
      <c r="M65" s="120"/>
      <c r="N65" s="108"/>
    </row>
    <row r="66" spans="1:14" ht="31.95" customHeight="1" thickTop="1" thickBot="1" x14ac:dyDescent="0.55000000000000004">
      <c r="A66" s="121"/>
      <c r="B66" s="122" t="s">
        <v>137</v>
      </c>
      <c r="C66" s="108"/>
      <c r="D66" s="108"/>
      <c r="E66" s="108"/>
      <c r="F66" s="108"/>
      <c r="G66" s="108"/>
      <c r="H66" s="108"/>
      <c r="I66" s="108"/>
      <c r="J66" s="108"/>
      <c r="K66" s="108"/>
      <c r="L66" s="108"/>
      <c r="M66" s="123" t="s">
        <v>161</v>
      </c>
      <c r="N66" s="108"/>
    </row>
    <row r="67" spans="1:14" ht="31.95" customHeight="1" thickTop="1" thickBot="1" x14ac:dyDescent="0.55000000000000004">
      <c r="A67" s="122" t="s">
        <v>138</v>
      </c>
      <c r="B67" s="124"/>
      <c r="C67" s="108"/>
      <c r="D67" s="108"/>
      <c r="E67" s="108"/>
      <c r="F67" s="108"/>
      <c r="G67" s="108"/>
      <c r="H67" s="108"/>
      <c r="I67" s="108"/>
      <c r="J67" s="108"/>
      <c r="K67" s="108"/>
      <c r="L67" s="108"/>
      <c r="M67" s="18"/>
      <c r="N67" s="108"/>
    </row>
    <row r="68" spans="1:14" ht="31.95" customHeight="1" thickTop="1" x14ac:dyDescent="0.5">
      <c r="A68" s="108"/>
      <c r="B68" s="108"/>
      <c r="C68" s="108"/>
      <c r="D68" s="108"/>
      <c r="E68" s="108"/>
      <c r="F68" s="108"/>
      <c r="G68" s="108"/>
      <c r="H68" s="108"/>
      <c r="I68" s="108"/>
      <c r="J68" s="108"/>
      <c r="K68" s="108"/>
      <c r="L68" s="108"/>
      <c r="M68" s="108"/>
      <c r="N68" s="10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71B64-B835-450B-AF39-4629B9524747}">
  <sheetPr codeName="Sheet11">
    <tabColor theme="7" tint="0.59999389629810485"/>
    <pageSetUpPr fitToPage="1"/>
  </sheetPr>
  <dimension ref="A1:P78"/>
  <sheetViews>
    <sheetView topLeftCell="B1" zoomScale="40" zoomScaleNormal="40" workbookViewId="0">
      <selection activeCell="M14" sqref="M14"/>
    </sheetView>
  </sheetViews>
  <sheetFormatPr defaultColWidth="9.109375" defaultRowHeight="28.2" x14ac:dyDescent="0.5"/>
  <cols>
    <col min="1" max="1" width="43.33203125" style="110" hidden="1"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hidden="1" customWidth="1"/>
    <col min="15" max="15" width="12.88671875" style="110" hidden="1" customWidth="1"/>
    <col min="16" max="16" width="11.44140625" style="110" hidden="1" customWidth="1"/>
    <col min="17" max="16384" width="9.109375" style="109"/>
  </cols>
  <sheetData>
    <row r="1" spans="1:16" ht="31.95" customHeight="1" x14ac:dyDescent="0.6">
      <c r="A1" s="108" t="s">
        <v>0</v>
      </c>
      <c r="B1" s="139" t="s">
        <v>1</v>
      </c>
      <c r="C1" s="139" t="s">
        <v>2</v>
      </c>
      <c r="D1" s="139" t="s">
        <v>3</v>
      </c>
      <c r="E1" s="139" t="s">
        <v>4</v>
      </c>
      <c r="F1" s="140"/>
      <c r="G1" s="187" t="s">
        <v>5</v>
      </c>
      <c r="H1" s="187"/>
      <c r="I1" s="140"/>
      <c r="J1" s="139" t="s">
        <v>4</v>
      </c>
      <c r="K1" s="139" t="s">
        <v>3</v>
      </c>
      <c r="L1" s="139" t="s">
        <v>2</v>
      </c>
      <c r="M1" s="139" t="s">
        <v>1</v>
      </c>
      <c r="N1" s="108" t="s">
        <v>0</v>
      </c>
      <c r="O1" s="193" t="s">
        <v>6</v>
      </c>
      <c r="P1" s="194"/>
    </row>
    <row r="2" spans="1:16" ht="31.95" customHeight="1" x14ac:dyDescent="0.6">
      <c r="A2" s="111"/>
      <c r="B2" s="141">
        <v>44990</v>
      </c>
      <c r="C2" s="141">
        <v>45046</v>
      </c>
      <c r="D2" s="141">
        <v>45193</v>
      </c>
      <c r="E2" s="141">
        <v>45263</v>
      </c>
      <c r="F2" s="141"/>
      <c r="G2" s="189">
        <v>45291</v>
      </c>
      <c r="H2" s="189"/>
      <c r="I2" s="140"/>
      <c r="J2" s="141">
        <f>E2</f>
        <v>45263</v>
      </c>
      <c r="K2" s="141">
        <f>D2</f>
        <v>45193</v>
      </c>
      <c r="L2" s="141">
        <f>C2</f>
        <v>45046</v>
      </c>
      <c r="M2" s="141">
        <f>B2</f>
        <v>44990</v>
      </c>
      <c r="N2" s="111">
        <f>A2</f>
        <v>0</v>
      </c>
      <c r="O2" s="195"/>
      <c r="P2" s="193"/>
    </row>
    <row r="3" spans="1:16" ht="31.95" customHeight="1" x14ac:dyDescent="0.6">
      <c r="A3" s="111"/>
      <c r="B3" s="79"/>
      <c r="C3" s="79"/>
      <c r="D3" s="79"/>
      <c r="E3" s="79"/>
      <c r="F3" s="79"/>
      <c r="G3" s="79"/>
      <c r="H3" s="79"/>
      <c r="I3" s="77"/>
      <c r="J3" s="79"/>
      <c r="K3" s="79"/>
      <c r="L3" s="79"/>
      <c r="M3" s="79"/>
      <c r="N3" s="111"/>
      <c r="O3" s="112"/>
    </row>
    <row r="4" spans="1:16" ht="37.799999999999997" customHeight="1" x14ac:dyDescent="0.6">
      <c r="B4" s="77"/>
      <c r="C4" s="77"/>
      <c r="D4" s="77"/>
      <c r="E4" s="186" t="s">
        <v>38</v>
      </c>
      <c r="F4" s="186"/>
      <c r="G4" s="186"/>
      <c r="H4" s="186"/>
      <c r="I4" s="186"/>
      <c r="J4" s="186"/>
      <c r="K4" s="77"/>
      <c r="L4" s="77"/>
      <c r="M4" s="77"/>
    </row>
    <row r="5" spans="1:16" ht="37.799999999999997" customHeight="1" thickBot="1" x14ac:dyDescent="0.55000000000000004">
      <c r="A5" s="113"/>
      <c r="B5" s="76"/>
      <c r="C5" s="76"/>
      <c r="D5" s="76"/>
      <c r="E5" s="186" t="s">
        <v>213</v>
      </c>
      <c r="F5" s="186"/>
      <c r="G5" s="186"/>
      <c r="H5" s="186"/>
      <c r="I5" s="186"/>
      <c r="J5" s="186"/>
      <c r="K5" s="76"/>
      <c r="L5" s="76"/>
      <c r="M5" s="76"/>
      <c r="N5" s="113"/>
    </row>
    <row r="6" spans="1:16" ht="31.95" customHeight="1" thickTop="1" thickBot="1" x14ac:dyDescent="0.55000000000000004">
      <c r="A6" s="121"/>
      <c r="B6" s="113" t="s">
        <v>162</v>
      </c>
      <c r="C6" s="108"/>
      <c r="D6" s="108"/>
      <c r="E6" s="108"/>
      <c r="F6" s="108"/>
      <c r="G6" s="108"/>
      <c r="H6" s="108"/>
      <c r="I6" s="108"/>
      <c r="J6" s="108"/>
      <c r="K6" s="108"/>
      <c r="L6" s="108"/>
      <c r="M6" s="113" t="s">
        <v>172</v>
      </c>
      <c r="N6" s="117"/>
    </row>
    <row r="7" spans="1:16" ht="31.95" customHeight="1" thickTop="1" thickBot="1" x14ac:dyDescent="0.55000000000000004">
      <c r="A7" s="122"/>
      <c r="B7" s="114"/>
      <c r="C7" s="115"/>
      <c r="D7" s="108"/>
      <c r="E7" s="116"/>
      <c r="F7" s="116"/>
      <c r="G7" s="116"/>
      <c r="H7" s="116"/>
      <c r="I7" s="116"/>
      <c r="J7" s="116"/>
      <c r="K7" s="108"/>
      <c r="L7" s="108"/>
      <c r="M7" s="117"/>
      <c r="N7" s="123"/>
    </row>
    <row r="8" spans="1:16" ht="31.95" customHeight="1" thickTop="1" thickBot="1" x14ac:dyDescent="0.55000000000000004">
      <c r="A8" s="18"/>
      <c r="B8" s="118"/>
      <c r="C8" s="119" t="s">
        <v>162</v>
      </c>
      <c r="D8" s="108"/>
      <c r="E8" s="116"/>
      <c r="F8" s="116"/>
      <c r="G8" s="116"/>
      <c r="H8" s="116"/>
      <c r="I8" s="116"/>
      <c r="J8" s="116"/>
      <c r="K8" s="108"/>
      <c r="L8" s="113" t="s">
        <v>159</v>
      </c>
      <c r="M8" s="120"/>
      <c r="N8" s="18"/>
      <c r="O8" s="193"/>
      <c r="P8" s="193"/>
    </row>
    <row r="9" spans="1:16" ht="31.95" customHeight="1" thickTop="1" thickBot="1" x14ac:dyDescent="0.55000000000000004">
      <c r="A9" s="113"/>
      <c r="B9" s="118"/>
      <c r="C9" s="121"/>
      <c r="D9" s="108"/>
      <c r="E9" s="116"/>
      <c r="F9" s="116"/>
      <c r="G9" s="116"/>
      <c r="H9" s="116"/>
      <c r="I9" s="116"/>
      <c r="J9" s="116"/>
      <c r="K9" s="108"/>
      <c r="L9" s="117"/>
      <c r="M9" s="120"/>
      <c r="N9" s="113"/>
    </row>
    <row r="10" spans="1:16" ht="31.95" customHeight="1" thickTop="1" thickBot="1" x14ac:dyDescent="0.55000000000000004">
      <c r="A10" s="121"/>
      <c r="B10" s="122" t="s">
        <v>163</v>
      </c>
      <c r="C10" s="118"/>
      <c r="D10" s="108"/>
      <c r="E10" s="108"/>
      <c r="F10" s="108"/>
      <c r="G10" s="108"/>
      <c r="H10" s="108"/>
      <c r="I10" s="108"/>
      <c r="J10" s="108"/>
      <c r="K10" s="108"/>
      <c r="L10" s="120"/>
      <c r="M10" s="123" t="s">
        <v>159</v>
      </c>
      <c r="N10" s="117"/>
      <c r="O10" s="193"/>
      <c r="P10" s="193"/>
    </row>
    <row r="11" spans="1:16" ht="31.95" customHeight="1" thickTop="1" thickBot="1" x14ac:dyDescent="0.55000000000000004">
      <c r="A11" s="122"/>
      <c r="B11" s="124"/>
      <c r="C11" s="118"/>
      <c r="D11" s="108"/>
      <c r="E11" s="108"/>
      <c r="F11" s="108"/>
      <c r="G11" s="108"/>
      <c r="H11" s="108"/>
      <c r="I11" s="108"/>
      <c r="J11" s="108"/>
      <c r="K11" s="108"/>
      <c r="L11" s="120"/>
      <c r="M11" s="125"/>
      <c r="N11" s="123"/>
    </row>
    <row r="12" spans="1:16" ht="31.95" customHeight="1" thickTop="1" thickBot="1" x14ac:dyDescent="0.55000000000000004">
      <c r="A12" s="18"/>
      <c r="B12" s="115"/>
      <c r="C12" s="118"/>
      <c r="D12" s="119" t="s">
        <v>162</v>
      </c>
      <c r="E12" s="108"/>
      <c r="F12" s="108"/>
      <c r="G12" s="108"/>
      <c r="H12" s="108"/>
      <c r="I12" s="108"/>
      <c r="J12" s="108"/>
      <c r="K12" s="113" t="s">
        <v>159</v>
      </c>
      <c r="L12" s="120"/>
      <c r="M12" s="108"/>
      <c r="N12" s="18"/>
    </row>
    <row r="13" spans="1:16" ht="31.95" customHeight="1" thickTop="1" thickBot="1" x14ac:dyDescent="0.55000000000000004">
      <c r="A13" s="113"/>
      <c r="B13" s="108"/>
      <c r="C13" s="118"/>
      <c r="D13" s="121"/>
      <c r="E13" s="108"/>
      <c r="F13" s="108"/>
      <c r="G13" s="108"/>
      <c r="H13" s="108"/>
      <c r="I13" s="108"/>
      <c r="J13" s="108"/>
      <c r="K13" s="117"/>
      <c r="L13" s="120"/>
      <c r="M13" s="108"/>
      <c r="N13" s="113"/>
    </row>
    <row r="14" spans="1:16" ht="31.95" customHeight="1" thickTop="1" thickBot="1" x14ac:dyDescent="0.55000000000000004">
      <c r="A14" s="121"/>
      <c r="B14" s="113" t="s">
        <v>120</v>
      </c>
      <c r="C14" s="118"/>
      <c r="D14" s="118"/>
      <c r="E14" s="108"/>
      <c r="F14" s="108"/>
      <c r="G14" s="108"/>
      <c r="H14" s="108"/>
      <c r="I14" s="108"/>
      <c r="J14" s="108"/>
      <c r="K14" s="120"/>
      <c r="L14" s="120"/>
      <c r="M14" s="113" t="s">
        <v>158</v>
      </c>
      <c r="N14" s="117"/>
    </row>
    <row r="15" spans="1:16" ht="31.95" customHeight="1" thickTop="1" thickBot="1" x14ac:dyDescent="0.55000000000000004">
      <c r="A15" s="122"/>
      <c r="B15" s="114"/>
      <c r="C15" s="118"/>
      <c r="D15" s="118"/>
      <c r="E15" s="108"/>
      <c r="F15" s="108"/>
      <c r="G15" s="108"/>
      <c r="H15" s="108"/>
      <c r="I15" s="108"/>
      <c r="J15" s="108"/>
      <c r="K15" s="120"/>
      <c r="L15" s="120"/>
      <c r="M15" s="117"/>
      <c r="N15" s="123"/>
    </row>
    <row r="16" spans="1:16" ht="31.95" customHeight="1" thickTop="1" thickBot="1" x14ac:dyDescent="0.55000000000000004">
      <c r="A16" s="18"/>
      <c r="B16" s="126"/>
      <c r="C16" s="122" t="s">
        <v>120</v>
      </c>
      <c r="D16" s="118"/>
      <c r="E16" s="108"/>
      <c r="F16" s="108"/>
      <c r="G16" s="108"/>
      <c r="H16" s="108"/>
      <c r="I16" s="108"/>
      <c r="J16" s="108"/>
      <c r="K16" s="120"/>
      <c r="L16" s="123" t="s">
        <v>173</v>
      </c>
      <c r="M16" s="120"/>
      <c r="N16" s="18"/>
    </row>
    <row r="17" spans="1:16" ht="31.95" customHeight="1" thickTop="1" thickBot="1" x14ac:dyDescent="0.55000000000000004">
      <c r="A17" s="113"/>
      <c r="B17" s="118"/>
      <c r="C17" s="124"/>
      <c r="D17" s="118"/>
      <c r="E17" s="108"/>
      <c r="F17" s="108"/>
      <c r="G17" s="108"/>
      <c r="H17" s="108"/>
      <c r="I17" s="108"/>
      <c r="J17" s="108"/>
      <c r="K17" s="120"/>
      <c r="L17" s="18"/>
      <c r="M17" s="120"/>
      <c r="N17" s="113"/>
    </row>
    <row r="18" spans="1:16" ht="31.95" customHeight="1" thickTop="1" thickBot="1" x14ac:dyDescent="0.55000000000000004">
      <c r="A18" s="121"/>
      <c r="B18" s="122" t="s">
        <v>139</v>
      </c>
      <c r="C18" s="108"/>
      <c r="D18" s="118"/>
      <c r="E18" s="108"/>
      <c r="F18" s="108"/>
      <c r="G18" s="108"/>
      <c r="H18" s="108"/>
      <c r="I18" s="108"/>
      <c r="J18" s="108"/>
      <c r="K18" s="120"/>
      <c r="L18" s="108"/>
      <c r="M18" s="123" t="s">
        <v>173</v>
      </c>
      <c r="N18" s="117"/>
    </row>
    <row r="19" spans="1:16" ht="31.95" customHeight="1" thickTop="1" thickBot="1" x14ac:dyDescent="0.55000000000000004">
      <c r="A19" s="122"/>
      <c r="B19" s="124"/>
      <c r="C19" s="108"/>
      <c r="D19" s="118"/>
      <c r="E19" s="108"/>
      <c r="F19" s="108"/>
      <c r="G19" s="108"/>
      <c r="H19" s="108"/>
      <c r="I19" s="108"/>
      <c r="J19" s="108"/>
      <c r="K19" s="120"/>
      <c r="L19" s="108"/>
      <c r="M19" s="125"/>
      <c r="N19" s="123"/>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13"/>
      <c r="B21" s="108"/>
      <c r="C21" s="108"/>
      <c r="D21" s="118"/>
      <c r="E21" s="119"/>
      <c r="F21" s="108"/>
      <c r="G21" s="108"/>
      <c r="H21" s="108"/>
      <c r="I21" s="108"/>
      <c r="J21" s="113"/>
      <c r="K21" s="120"/>
      <c r="L21" s="108"/>
      <c r="M21" s="108"/>
      <c r="N21" s="113"/>
    </row>
    <row r="22" spans="1:16" ht="31.95" customHeight="1" thickTop="1" thickBot="1" x14ac:dyDescent="0.55000000000000004">
      <c r="A22" s="121"/>
      <c r="B22" s="113" t="s">
        <v>147</v>
      </c>
      <c r="C22" s="108"/>
      <c r="D22" s="118"/>
      <c r="E22" s="121"/>
      <c r="F22" s="108"/>
      <c r="G22" s="108"/>
      <c r="H22" s="108"/>
      <c r="I22" s="118"/>
      <c r="J22" s="117"/>
      <c r="K22" s="120"/>
      <c r="L22" s="108"/>
      <c r="M22" s="113" t="s">
        <v>174</v>
      </c>
      <c r="N22" s="117"/>
    </row>
    <row r="23" spans="1:16" ht="31.95" customHeight="1" thickTop="1" thickBot="1" x14ac:dyDescent="0.55000000000000004">
      <c r="A23" s="122"/>
      <c r="B23" s="114"/>
      <c r="C23" s="108"/>
      <c r="D23" s="118"/>
      <c r="E23" s="118"/>
      <c r="F23" s="108"/>
      <c r="G23" s="108"/>
      <c r="H23" s="108"/>
      <c r="I23" s="118"/>
      <c r="J23" s="108"/>
      <c r="K23" s="120"/>
      <c r="L23" s="108"/>
      <c r="M23" s="127"/>
      <c r="N23" s="123"/>
    </row>
    <row r="24" spans="1:16" ht="31.95" customHeight="1" thickTop="1" thickBot="1" x14ac:dyDescent="0.55000000000000004">
      <c r="A24" s="18"/>
      <c r="B24" s="126"/>
      <c r="C24" s="119" t="s">
        <v>147</v>
      </c>
      <c r="D24" s="118"/>
      <c r="E24" s="118"/>
      <c r="F24" s="108"/>
      <c r="G24" s="108"/>
      <c r="H24" s="108"/>
      <c r="I24" s="118"/>
      <c r="J24" s="108"/>
      <c r="K24" s="120"/>
      <c r="L24" s="128" t="s">
        <v>175</v>
      </c>
      <c r="M24" s="120"/>
      <c r="N24" s="18"/>
    </row>
    <row r="25" spans="1:16" ht="31.95" customHeight="1" thickTop="1" thickBot="1" x14ac:dyDescent="0.55000000000000004">
      <c r="A25" s="113"/>
      <c r="B25" s="118"/>
      <c r="C25" s="121"/>
      <c r="D25" s="118"/>
      <c r="E25" s="118"/>
      <c r="F25" s="108"/>
      <c r="G25" s="108"/>
      <c r="H25" s="108"/>
      <c r="I25" s="118"/>
      <c r="J25" s="108"/>
      <c r="K25" s="120"/>
      <c r="L25" s="117"/>
      <c r="M25" s="120"/>
      <c r="N25" s="113"/>
    </row>
    <row r="26" spans="1:16" ht="31.95" customHeight="1" thickTop="1" thickBot="1" x14ac:dyDescent="0.55000000000000004">
      <c r="A26" s="121"/>
      <c r="B26" s="122" t="s">
        <v>164</v>
      </c>
      <c r="C26" s="118"/>
      <c r="D26" s="118"/>
      <c r="E26" s="118"/>
      <c r="F26" s="108"/>
      <c r="G26" s="108"/>
      <c r="H26" s="108"/>
      <c r="I26" s="118"/>
      <c r="J26" s="108"/>
      <c r="K26" s="120"/>
      <c r="L26" s="120"/>
      <c r="M26" s="123" t="s">
        <v>175</v>
      </c>
      <c r="N26" s="117"/>
    </row>
    <row r="27" spans="1:16" ht="31.95" customHeight="1" thickTop="1" thickBot="1" x14ac:dyDescent="0.55000000000000004">
      <c r="A27" s="122"/>
      <c r="B27" s="124"/>
      <c r="C27" s="118"/>
      <c r="D27" s="118"/>
      <c r="E27" s="118"/>
      <c r="F27" s="108"/>
      <c r="G27" s="108"/>
      <c r="H27" s="108"/>
      <c r="I27" s="118"/>
      <c r="J27" s="108"/>
      <c r="K27" s="120"/>
      <c r="L27" s="120"/>
      <c r="M27" s="18"/>
      <c r="N27" s="123"/>
    </row>
    <row r="28" spans="1:16" ht="31.95" customHeight="1" thickTop="1" thickBot="1" x14ac:dyDescent="0.55000000000000004">
      <c r="A28" s="18"/>
      <c r="B28" s="108"/>
      <c r="C28" s="118"/>
      <c r="D28" s="122" t="s">
        <v>147</v>
      </c>
      <c r="E28" s="118"/>
      <c r="F28" s="108"/>
      <c r="G28" s="108"/>
      <c r="H28" s="108"/>
      <c r="I28" s="118"/>
      <c r="J28" s="108"/>
      <c r="K28" s="123" t="s">
        <v>137</v>
      </c>
      <c r="L28" s="120"/>
      <c r="M28" s="108"/>
      <c r="N28" s="18"/>
      <c r="O28" s="193"/>
      <c r="P28" s="193"/>
    </row>
    <row r="29" spans="1:16" ht="31.95" customHeight="1" thickTop="1" thickBot="1" x14ac:dyDescent="0.55000000000000004">
      <c r="A29" s="113"/>
      <c r="B29" s="108"/>
      <c r="C29" s="118"/>
      <c r="D29" s="18"/>
      <c r="E29" s="118"/>
      <c r="F29" s="108"/>
      <c r="G29" s="108"/>
      <c r="H29" s="108"/>
      <c r="I29" s="118"/>
      <c r="J29" s="108"/>
      <c r="K29" s="18"/>
      <c r="L29" s="120"/>
      <c r="M29" s="108"/>
      <c r="N29" s="113"/>
    </row>
    <row r="30" spans="1:16" ht="31.95" customHeight="1" thickTop="1" thickBot="1" x14ac:dyDescent="0.55000000000000004">
      <c r="A30" s="121"/>
      <c r="B30" s="113" t="s">
        <v>161</v>
      </c>
      <c r="C30" s="118"/>
      <c r="D30" s="108"/>
      <c r="E30" s="118"/>
      <c r="F30" s="108"/>
      <c r="G30" s="108"/>
      <c r="H30" s="108"/>
      <c r="I30" s="118"/>
      <c r="J30" s="108"/>
      <c r="K30" s="108"/>
      <c r="L30" s="120"/>
      <c r="M30" s="113" t="s">
        <v>137</v>
      </c>
      <c r="N30" s="117"/>
      <c r="O30" s="193"/>
      <c r="P30" s="193"/>
    </row>
    <row r="31" spans="1:16" ht="31.95" customHeight="1" thickTop="1" thickBot="1" x14ac:dyDescent="0.55000000000000004">
      <c r="A31" s="122"/>
      <c r="B31" s="114"/>
      <c r="C31" s="129"/>
      <c r="D31" s="120"/>
      <c r="E31" s="118"/>
      <c r="F31" s="108"/>
      <c r="G31" s="108"/>
      <c r="H31" s="108"/>
      <c r="I31" s="118"/>
      <c r="J31" s="108"/>
      <c r="K31" s="108"/>
      <c r="L31" s="120"/>
      <c r="M31" s="117"/>
      <c r="N31" s="123"/>
    </row>
    <row r="32" spans="1:16" ht="31.95" customHeight="1" thickTop="1" thickBot="1" x14ac:dyDescent="0.55000000000000004">
      <c r="A32" s="18"/>
      <c r="B32" s="126"/>
      <c r="C32" s="130" t="s">
        <v>161</v>
      </c>
      <c r="D32" s="120"/>
      <c r="E32" s="118"/>
      <c r="F32" s="108"/>
      <c r="G32" s="108"/>
      <c r="H32" s="108"/>
      <c r="I32" s="118"/>
      <c r="J32" s="108"/>
      <c r="K32" s="108"/>
      <c r="L32" s="123" t="s">
        <v>137</v>
      </c>
      <c r="M32" s="120"/>
      <c r="N32" s="18"/>
    </row>
    <row r="33" spans="1:16" ht="31.95" customHeight="1" thickTop="1" thickBot="1" x14ac:dyDescent="0.55000000000000004">
      <c r="A33" s="113"/>
      <c r="B33" s="118"/>
      <c r="C33" s="18"/>
      <c r="D33" s="108"/>
      <c r="E33" s="118"/>
      <c r="F33" s="108"/>
      <c r="G33" s="108"/>
      <c r="H33" s="108"/>
      <c r="I33" s="118"/>
      <c r="J33" s="108"/>
      <c r="K33" s="108"/>
      <c r="L33" s="18"/>
      <c r="M33" s="120"/>
      <c r="N33" s="113"/>
    </row>
    <row r="34" spans="1:16" ht="31.95" customHeight="1" thickTop="1" thickBot="1" x14ac:dyDescent="0.55000000000000004">
      <c r="A34" s="121"/>
      <c r="B34" s="122" t="s">
        <v>165</v>
      </c>
      <c r="C34" s="108"/>
      <c r="D34" s="108"/>
      <c r="E34" s="118"/>
      <c r="F34" s="108"/>
      <c r="G34" s="108"/>
      <c r="H34" s="108"/>
      <c r="I34" s="118"/>
      <c r="J34" s="108"/>
      <c r="K34" s="108"/>
      <c r="L34" s="108"/>
      <c r="M34" s="123" t="s">
        <v>176</v>
      </c>
      <c r="N34" s="117"/>
    </row>
    <row r="35" spans="1:16" ht="31.95" customHeight="1" thickTop="1" thickBot="1" x14ac:dyDescent="0.55000000000000004">
      <c r="A35" s="122"/>
      <c r="B35" s="124"/>
      <c r="C35" s="108"/>
      <c r="D35" s="108"/>
      <c r="E35" s="118"/>
      <c r="F35" s="120"/>
      <c r="G35" s="108"/>
      <c r="H35" s="108"/>
      <c r="I35" s="118"/>
      <c r="J35" s="108"/>
      <c r="K35" s="108"/>
      <c r="L35" s="108"/>
      <c r="M35" s="18"/>
      <c r="N35" s="123"/>
    </row>
    <row r="36" spans="1:16" ht="31.95" customHeight="1" thickTop="1" thickBot="1" x14ac:dyDescent="0.55000000000000004">
      <c r="A36" s="18"/>
      <c r="B36" s="115"/>
      <c r="C36" s="108"/>
      <c r="D36" s="108"/>
      <c r="E36" s="118"/>
      <c r="F36" s="123"/>
      <c r="G36" s="113"/>
      <c r="H36" s="131"/>
      <c r="I36" s="122"/>
      <c r="J36" s="108"/>
      <c r="K36" s="108"/>
      <c r="L36" s="108"/>
      <c r="M36" s="108"/>
      <c r="N36" s="18"/>
    </row>
    <row r="37" spans="1:16" ht="31.95" customHeight="1" thickTop="1" thickBot="1" x14ac:dyDescent="0.55000000000000004">
      <c r="A37" s="113"/>
      <c r="B37" s="108"/>
      <c r="C37" s="108"/>
      <c r="D37" s="108"/>
      <c r="E37" s="118"/>
      <c r="F37" s="117"/>
      <c r="G37" s="124"/>
      <c r="H37" s="18"/>
      <c r="I37" s="114"/>
      <c r="J37" s="108"/>
      <c r="K37" s="108"/>
      <c r="L37" s="108"/>
      <c r="M37" s="108"/>
      <c r="N37" s="113"/>
    </row>
    <row r="38" spans="1:16" ht="31.95" customHeight="1" thickTop="1" thickBot="1" x14ac:dyDescent="0.55000000000000004">
      <c r="A38" s="121"/>
      <c r="B38" s="113" t="s">
        <v>166</v>
      </c>
      <c r="C38" s="108"/>
      <c r="D38" s="108"/>
      <c r="E38" s="118"/>
      <c r="F38" s="108"/>
      <c r="G38" s="108"/>
      <c r="H38" s="108"/>
      <c r="I38" s="118"/>
      <c r="J38" s="108"/>
      <c r="K38" s="108"/>
      <c r="L38" s="108"/>
      <c r="M38" s="113" t="s">
        <v>177</v>
      </c>
      <c r="N38" s="117"/>
    </row>
    <row r="39" spans="1:16" ht="31.95" customHeight="1" thickTop="1" thickBot="1" x14ac:dyDescent="0.55000000000000004">
      <c r="A39" s="122"/>
      <c r="B39" s="114"/>
      <c r="C39" s="108"/>
      <c r="D39" s="108"/>
      <c r="E39" s="118"/>
      <c r="F39" s="108"/>
      <c r="G39" s="108"/>
      <c r="H39" s="108"/>
      <c r="I39" s="118"/>
      <c r="J39" s="108"/>
      <c r="K39" s="108"/>
      <c r="L39" s="108"/>
      <c r="M39" s="117"/>
      <c r="N39" s="123"/>
    </row>
    <row r="40" spans="1:16" ht="31.95" customHeight="1" thickTop="1" thickBot="1" x14ac:dyDescent="0.55000000000000004">
      <c r="A40" s="18"/>
      <c r="B40" s="126"/>
      <c r="C40" s="119" t="s">
        <v>167</v>
      </c>
      <c r="D40" s="108"/>
      <c r="E40" s="118"/>
      <c r="F40" s="108"/>
      <c r="G40" s="108"/>
      <c r="H40" s="108"/>
      <c r="I40" s="118"/>
      <c r="J40" s="108"/>
      <c r="K40" s="108"/>
      <c r="L40" s="113" t="s">
        <v>177</v>
      </c>
      <c r="M40" s="120"/>
      <c r="N40" s="18"/>
      <c r="O40" s="193"/>
      <c r="P40" s="193"/>
    </row>
    <row r="41" spans="1:16" ht="31.95" customHeight="1" thickTop="1" thickBot="1" x14ac:dyDescent="0.55000000000000004">
      <c r="A41" s="113"/>
      <c r="B41" s="118"/>
      <c r="C41" s="121"/>
      <c r="D41" s="108"/>
      <c r="E41" s="118"/>
      <c r="F41" s="108"/>
      <c r="G41" s="108"/>
      <c r="H41" s="108"/>
      <c r="I41" s="118"/>
      <c r="J41" s="108"/>
      <c r="K41" s="108"/>
      <c r="L41" s="117"/>
      <c r="M41" s="120"/>
      <c r="N41" s="113"/>
    </row>
    <row r="42" spans="1:16" ht="31.95" customHeight="1" thickTop="1" thickBot="1" x14ac:dyDescent="0.55000000000000004">
      <c r="A42" s="121"/>
      <c r="B42" s="122" t="s">
        <v>167</v>
      </c>
      <c r="C42" s="118"/>
      <c r="D42" s="108"/>
      <c r="E42" s="118"/>
      <c r="F42" s="108"/>
      <c r="G42" s="192"/>
      <c r="H42" s="192"/>
      <c r="I42" s="118"/>
      <c r="J42" s="108"/>
      <c r="K42" s="108"/>
      <c r="L42" s="120"/>
      <c r="M42" s="123" t="s">
        <v>178</v>
      </c>
      <c r="N42" s="117"/>
      <c r="O42" s="193"/>
      <c r="P42" s="193"/>
    </row>
    <row r="43" spans="1:16" ht="31.95" customHeight="1" thickTop="1" thickBot="1" x14ac:dyDescent="0.55000000000000004">
      <c r="A43" s="122"/>
      <c r="B43" s="124"/>
      <c r="C43" s="118"/>
      <c r="D43" s="108"/>
      <c r="E43" s="118"/>
      <c r="F43" s="108"/>
      <c r="G43" s="191" t="s">
        <v>8</v>
      </c>
      <c r="H43" s="191"/>
      <c r="I43" s="118"/>
      <c r="J43" s="108"/>
      <c r="K43" s="108"/>
      <c r="L43" s="120"/>
      <c r="M43" s="125"/>
      <c r="N43" s="123"/>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13"/>
      <c r="B45" s="108"/>
      <c r="C45" s="118"/>
      <c r="D45" s="113" t="s">
        <v>168</v>
      </c>
      <c r="E45" s="118"/>
      <c r="F45" s="108"/>
      <c r="G45" s="108"/>
      <c r="H45" s="108"/>
      <c r="I45" s="118"/>
      <c r="J45" s="108"/>
      <c r="K45" s="113" t="s">
        <v>179</v>
      </c>
      <c r="L45" s="120"/>
      <c r="M45" s="108"/>
      <c r="N45" s="113"/>
    </row>
    <row r="46" spans="1:16" ht="31.95" customHeight="1" thickTop="1" thickBot="1" x14ac:dyDescent="0.55000000000000004">
      <c r="A46" s="121"/>
      <c r="B46" s="113" t="s">
        <v>168</v>
      </c>
      <c r="C46" s="118"/>
      <c r="D46" s="121"/>
      <c r="E46" s="118"/>
      <c r="F46" s="108"/>
      <c r="G46" s="108"/>
      <c r="H46" s="108"/>
      <c r="I46" s="118"/>
      <c r="J46" s="108"/>
      <c r="K46" s="117"/>
      <c r="L46" s="120"/>
      <c r="M46" s="132" t="s">
        <v>129</v>
      </c>
      <c r="N46" s="117"/>
    </row>
    <row r="47" spans="1:16" ht="31.95" customHeight="1" thickTop="1" thickBot="1" x14ac:dyDescent="0.55000000000000004">
      <c r="A47" s="122"/>
      <c r="B47" s="114"/>
      <c r="C47" s="118"/>
      <c r="D47" s="118"/>
      <c r="E47" s="118"/>
      <c r="F47" s="108"/>
      <c r="G47" s="108"/>
      <c r="H47" s="108"/>
      <c r="I47" s="118"/>
      <c r="J47" s="108"/>
      <c r="K47" s="120"/>
      <c r="L47" s="120"/>
      <c r="M47" s="133"/>
      <c r="N47" s="123"/>
    </row>
    <row r="48" spans="1:16" ht="31.95" customHeight="1" thickTop="1" thickBot="1" x14ac:dyDescent="0.55000000000000004">
      <c r="A48" s="18"/>
      <c r="B48" s="126"/>
      <c r="C48" s="122" t="s">
        <v>168</v>
      </c>
      <c r="D48" s="118"/>
      <c r="E48" s="118"/>
      <c r="F48" s="108"/>
      <c r="G48" s="192"/>
      <c r="H48" s="192"/>
      <c r="I48" s="118"/>
      <c r="J48" s="108"/>
      <c r="K48" s="120"/>
      <c r="L48" s="123" t="s">
        <v>179</v>
      </c>
      <c r="M48" s="120"/>
      <c r="N48" s="18"/>
    </row>
    <row r="49" spans="1:14" ht="31.95" customHeight="1" thickTop="1" thickBot="1" x14ac:dyDescent="0.55000000000000004">
      <c r="A49" s="113"/>
      <c r="B49" s="118"/>
      <c r="C49" s="124"/>
      <c r="D49" s="118"/>
      <c r="E49" s="118"/>
      <c r="F49" s="108"/>
      <c r="G49" s="191" t="s">
        <v>9</v>
      </c>
      <c r="H49" s="191"/>
      <c r="I49" s="118"/>
      <c r="J49" s="108"/>
      <c r="K49" s="120"/>
      <c r="L49" s="18"/>
      <c r="M49" s="120"/>
      <c r="N49" s="113"/>
    </row>
    <row r="50" spans="1:14" ht="31.95" customHeight="1" thickTop="1" thickBot="1" x14ac:dyDescent="0.55000000000000004">
      <c r="A50" s="121"/>
      <c r="B50" s="122" t="s">
        <v>169</v>
      </c>
      <c r="C50" s="108"/>
      <c r="D50" s="118"/>
      <c r="E50" s="118"/>
      <c r="F50" s="108"/>
      <c r="G50" s="108"/>
      <c r="H50" s="108"/>
      <c r="I50" s="118"/>
      <c r="J50" s="108"/>
      <c r="K50" s="120"/>
      <c r="L50" s="108"/>
      <c r="M50" s="123" t="s">
        <v>179</v>
      </c>
      <c r="N50" s="117"/>
    </row>
    <row r="51" spans="1:14" ht="31.95" customHeight="1" thickTop="1" thickBot="1" x14ac:dyDescent="0.55000000000000004">
      <c r="A51" s="122"/>
      <c r="B51" s="124"/>
      <c r="C51" s="108"/>
      <c r="D51" s="118"/>
      <c r="E51" s="118"/>
      <c r="F51" s="108"/>
      <c r="G51" s="108"/>
      <c r="H51" s="108"/>
      <c r="I51" s="118"/>
      <c r="J51" s="120"/>
      <c r="K51" s="120"/>
      <c r="L51" s="108"/>
      <c r="M51" s="125"/>
      <c r="N51" s="123"/>
    </row>
    <row r="52" spans="1:14" ht="31.95" customHeight="1" thickTop="1" x14ac:dyDescent="0.5">
      <c r="A52" s="18"/>
      <c r="B52" s="115"/>
      <c r="C52" s="108"/>
      <c r="D52" s="118"/>
      <c r="E52" s="118"/>
      <c r="F52" s="108"/>
      <c r="G52" s="108"/>
      <c r="H52" s="108"/>
      <c r="I52" s="108"/>
      <c r="J52" s="120"/>
      <c r="K52" s="120"/>
      <c r="L52" s="108"/>
      <c r="M52" s="108"/>
      <c r="N52" s="18"/>
    </row>
    <row r="53" spans="1:14" ht="31.95" customHeight="1" thickBot="1" x14ac:dyDescent="0.55000000000000004">
      <c r="A53" s="113"/>
      <c r="B53" s="108"/>
      <c r="C53" s="108"/>
      <c r="D53" s="118"/>
      <c r="E53" s="134"/>
      <c r="F53" s="108"/>
      <c r="G53" s="108"/>
      <c r="H53" s="108"/>
      <c r="I53" s="108"/>
      <c r="J53" s="123"/>
      <c r="K53" s="120"/>
      <c r="L53" s="108"/>
      <c r="M53" s="108"/>
      <c r="N53" s="113"/>
    </row>
    <row r="54" spans="1:14" ht="31.95" customHeight="1" thickTop="1" thickBot="1" x14ac:dyDescent="0.55000000000000004">
      <c r="A54" s="121"/>
      <c r="B54" s="113" t="s">
        <v>151</v>
      </c>
      <c r="C54" s="108"/>
      <c r="D54" s="118"/>
      <c r="E54" s="18"/>
      <c r="F54" s="108"/>
      <c r="G54" s="108"/>
      <c r="H54" s="108"/>
      <c r="I54" s="108"/>
      <c r="J54" s="108"/>
      <c r="K54" s="120"/>
      <c r="L54" s="108"/>
      <c r="M54" s="113" t="s">
        <v>132</v>
      </c>
      <c r="N54" s="117"/>
    </row>
    <row r="55" spans="1:14" ht="31.95" customHeight="1" thickTop="1" thickBot="1" x14ac:dyDescent="0.55000000000000004">
      <c r="A55" s="122"/>
      <c r="B55" s="114"/>
      <c r="C55" s="108"/>
      <c r="D55" s="118"/>
      <c r="E55" s="108"/>
      <c r="F55" s="108"/>
      <c r="G55" s="108"/>
      <c r="H55" s="108"/>
      <c r="I55" s="108"/>
      <c r="J55" s="108"/>
      <c r="K55" s="120"/>
      <c r="L55" s="108"/>
      <c r="M55" s="117"/>
      <c r="N55" s="123"/>
    </row>
    <row r="56" spans="1:14" ht="31.95" customHeight="1" thickTop="1" thickBot="1" x14ac:dyDescent="0.55000000000000004">
      <c r="A56" s="18"/>
      <c r="B56" s="126"/>
      <c r="C56" s="113" t="s">
        <v>151</v>
      </c>
      <c r="D56" s="118"/>
      <c r="E56" s="108"/>
      <c r="F56" s="108"/>
      <c r="G56" s="108"/>
      <c r="H56" s="108"/>
      <c r="I56" s="108"/>
      <c r="J56" s="108"/>
      <c r="K56" s="120"/>
      <c r="L56" s="113" t="s">
        <v>132</v>
      </c>
      <c r="M56" s="120"/>
      <c r="N56" s="18"/>
    </row>
    <row r="57" spans="1:14" ht="31.95" customHeight="1" thickTop="1" thickBot="1" x14ac:dyDescent="0.55000000000000004">
      <c r="A57" s="113"/>
      <c r="B57" s="118"/>
      <c r="C57" s="114"/>
      <c r="D57" s="118"/>
      <c r="E57" s="108"/>
      <c r="F57" s="108"/>
      <c r="G57" s="108"/>
      <c r="H57" s="108"/>
      <c r="I57" s="108"/>
      <c r="J57" s="108"/>
      <c r="K57" s="120"/>
      <c r="L57" s="117"/>
      <c r="M57" s="120"/>
      <c r="N57" s="113"/>
    </row>
    <row r="58" spans="1:14" ht="31.95" customHeight="1" thickTop="1" thickBot="1" x14ac:dyDescent="0.55000000000000004">
      <c r="A58" s="121"/>
      <c r="B58" s="122" t="s">
        <v>170</v>
      </c>
      <c r="C58" s="118"/>
      <c r="D58" s="118"/>
      <c r="E58" s="108"/>
      <c r="F58" s="108"/>
      <c r="G58" s="108"/>
      <c r="H58" s="108"/>
      <c r="I58" s="108"/>
      <c r="J58" s="108"/>
      <c r="K58" s="120"/>
      <c r="L58" s="120"/>
      <c r="M58" s="123" t="s">
        <v>153</v>
      </c>
      <c r="N58" s="117"/>
    </row>
    <row r="59" spans="1:14" ht="31.95" customHeight="1" thickTop="1" thickBot="1" x14ac:dyDescent="0.55000000000000004">
      <c r="A59" s="122"/>
      <c r="B59" s="124"/>
      <c r="C59" s="118"/>
      <c r="D59" s="118"/>
      <c r="E59" s="108"/>
      <c r="F59" s="108"/>
      <c r="G59" s="108"/>
      <c r="H59" s="108"/>
      <c r="I59" s="108"/>
      <c r="J59" s="108"/>
      <c r="K59" s="120"/>
      <c r="L59" s="120"/>
      <c r="M59" s="18"/>
      <c r="N59" s="123"/>
    </row>
    <row r="60" spans="1:14" ht="31.95" customHeight="1" thickTop="1" x14ac:dyDescent="0.5">
      <c r="A60" s="18"/>
      <c r="B60" s="115"/>
      <c r="C60" s="118"/>
      <c r="D60" s="118"/>
      <c r="E60" s="108"/>
      <c r="F60" s="108"/>
      <c r="G60" s="108"/>
      <c r="H60" s="108"/>
      <c r="I60" s="108"/>
      <c r="J60" s="108"/>
      <c r="K60" s="120"/>
      <c r="L60" s="120"/>
      <c r="M60" s="108"/>
      <c r="N60" s="18"/>
    </row>
    <row r="61" spans="1:14" ht="31.95" customHeight="1" thickBot="1" x14ac:dyDescent="0.55000000000000004">
      <c r="A61" s="113"/>
      <c r="B61" s="108"/>
      <c r="C61" s="118"/>
      <c r="D61" s="122"/>
      <c r="E61" s="108"/>
      <c r="F61" s="108"/>
      <c r="G61" s="108"/>
      <c r="H61" s="108"/>
      <c r="I61" s="108"/>
      <c r="J61" s="108"/>
      <c r="K61" s="123" t="s">
        <v>180</v>
      </c>
      <c r="L61" s="120"/>
      <c r="M61" s="108"/>
      <c r="N61" s="113"/>
    </row>
    <row r="62" spans="1:14" ht="31.95" customHeight="1" thickTop="1" thickBot="1" x14ac:dyDescent="0.55000000000000004">
      <c r="A62" s="121"/>
      <c r="B62" s="113" t="s">
        <v>130</v>
      </c>
      <c r="C62" s="118"/>
      <c r="D62" s="18"/>
      <c r="E62" s="108"/>
      <c r="F62" s="108"/>
      <c r="G62" s="108"/>
      <c r="H62" s="108"/>
      <c r="I62" s="108"/>
      <c r="J62" s="108"/>
      <c r="K62" s="18"/>
      <c r="L62" s="120"/>
      <c r="M62" s="113" t="s">
        <v>143</v>
      </c>
      <c r="N62" s="117"/>
    </row>
    <row r="63" spans="1:14" ht="31.95" customHeight="1" thickTop="1" thickBot="1" x14ac:dyDescent="0.55000000000000004">
      <c r="A63" s="122"/>
      <c r="B63" s="114"/>
      <c r="C63" s="118"/>
      <c r="D63" s="108"/>
      <c r="E63" s="108"/>
      <c r="F63" s="108"/>
      <c r="G63" s="108"/>
      <c r="H63" s="108"/>
      <c r="I63" s="108"/>
      <c r="J63" s="108"/>
      <c r="K63" s="108"/>
      <c r="L63" s="120"/>
      <c r="M63" s="117"/>
      <c r="N63" s="123"/>
    </row>
    <row r="64" spans="1:14" ht="31.95" customHeight="1" thickTop="1" thickBot="1" x14ac:dyDescent="0.55000000000000004">
      <c r="A64" s="124"/>
      <c r="B64" s="118"/>
      <c r="C64" s="122" t="s">
        <v>171</v>
      </c>
      <c r="D64" s="108"/>
      <c r="E64" s="108"/>
      <c r="F64" s="108"/>
      <c r="G64" s="108"/>
      <c r="H64" s="108"/>
      <c r="I64" s="108"/>
      <c r="J64" s="108"/>
      <c r="K64" s="108"/>
      <c r="L64" s="135" t="s">
        <v>180</v>
      </c>
      <c r="M64" s="120"/>
      <c r="N64" s="18"/>
    </row>
    <row r="65" spans="1:14" ht="31.95" customHeight="1" thickTop="1" thickBot="1" x14ac:dyDescent="0.55000000000000004">
      <c r="A65" s="113"/>
      <c r="B65" s="118"/>
      <c r="C65" s="124"/>
      <c r="D65" s="108"/>
      <c r="E65" s="108"/>
      <c r="F65" s="108"/>
      <c r="G65" s="108"/>
      <c r="H65" s="108"/>
      <c r="I65" s="108"/>
      <c r="J65" s="108"/>
      <c r="K65" s="108"/>
      <c r="L65" s="18"/>
      <c r="M65" s="120"/>
      <c r="N65" s="113"/>
    </row>
    <row r="66" spans="1:14" ht="31.95" customHeight="1" thickTop="1" thickBot="1" x14ac:dyDescent="0.55000000000000004">
      <c r="A66" s="121"/>
      <c r="B66" s="122" t="s">
        <v>171</v>
      </c>
      <c r="C66" s="108"/>
      <c r="D66" s="108"/>
      <c r="E66" s="108"/>
      <c r="F66" s="108"/>
      <c r="G66" s="108"/>
      <c r="H66" s="108"/>
      <c r="I66" s="108"/>
      <c r="J66" s="108"/>
      <c r="K66" s="108"/>
      <c r="L66" s="108"/>
      <c r="M66" s="123" t="s">
        <v>180</v>
      </c>
      <c r="N66" s="117"/>
    </row>
    <row r="67" spans="1:14" ht="31.95" customHeight="1" thickTop="1" thickBot="1" x14ac:dyDescent="0.55000000000000004">
      <c r="A67" s="122"/>
      <c r="B67" s="124"/>
      <c r="C67" s="108"/>
      <c r="D67" s="108"/>
      <c r="E67" s="108"/>
      <c r="F67" s="108"/>
      <c r="G67" s="108"/>
      <c r="H67" s="108"/>
      <c r="I67" s="108"/>
      <c r="J67" s="108"/>
      <c r="K67" s="108"/>
      <c r="L67" s="108"/>
      <c r="M67" s="18"/>
      <c r="N67" s="123"/>
    </row>
    <row r="68" spans="1:14" ht="31.95" customHeight="1" thickTop="1" x14ac:dyDescent="0.5">
      <c r="A68" s="108"/>
      <c r="B68" s="108"/>
      <c r="C68" s="108"/>
      <c r="D68" s="108"/>
      <c r="E68" s="108"/>
      <c r="F68" s="108"/>
      <c r="G68" s="108"/>
      <c r="H68" s="108"/>
      <c r="I68" s="108"/>
      <c r="J68" s="108"/>
      <c r="K68" s="108"/>
      <c r="L68" s="108"/>
      <c r="M68" s="108"/>
      <c r="N68" s="1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32EF6-1D3E-4922-96A9-1CB54C7CC4E9}">
  <sheetPr codeName="Sheet12">
    <tabColor theme="9" tint="-0.249977111117893"/>
    <pageSetUpPr fitToPage="1"/>
  </sheetPr>
  <dimension ref="A1:AC78"/>
  <sheetViews>
    <sheetView topLeftCell="D1" zoomScale="40" zoomScaleNormal="40" workbookViewId="0">
      <selection activeCell="G17" sqref="G17"/>
    </sheetView>
  </sheetViews>
  <sheetFormatPr defaultColWidth="9.109375" defaultRowHeight="33" x14ac:dyDescent="0.6"/>
  <cols>
    <col min="1" max="1" width="43.33203125" style="78" hidden="1" customWidth="1"/>
    <col min="2" max="3" width="43.33203125" style="77" hidden="1" customWidth="1"/>
    <col min="4" max="4" width="47.5546875" style="77" customWidth="1"/>
    <col min="5" max="5" width="47.33203125" style="77" customWidth="1"/>
    <col min="6" max="6" width="9.109375" style="77" customWidth="1"/>
    <col min="7" max="7" width="27.77734375" style="77" customWidth="1"/>
    <col min="8" max="8" width="26.6640625" style="77" customWidth="1"/>
    <col min="9" max="9" width="9.109375" style="77" customWidth="1"/>
    <col min="10" max="10" width="52.5546875" style="77" customWidth="1"/>
    <col min="11" max="11" width="46.44140625" style="77" customWidth="1"/>
    <col min="12"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76" t="s">
        <v>2</v>
      </c>
      <c r="D1" s="139" t="s">
        <v>3</v>
      </c>
      <c r="E1" s="139" t="s">
        <v>4</v>
      </c>
      <c r="F1" s="140"/>
      <c r="G1" s="187" t="s">
        <v>5</v>
      </c>
      <c r="H1" s="187"/>
      <c r="I1" s="140"/>
      <c r="J1" s="139" t="s">
        <v>4</v>
      </c>
      <c r="K1" s="139" t="s">
        <v>3</v>
      </c>
      <c r="L1" s="76" t="s">
        <v>2</v>
      </c>
      <c r="M1" s="76" t="s">
        <v>1</v>
      </c>
      <c r="N1" s="76" t="s">
        <v>0</v>
      </c>
      <c r="O1" s="185" t="s">
        <v>6</v>
      </c>
      <c r="P1" s="188"/>
    </row>
    <row r="2" spans="1:16" ht="31.95" customHeight="1" x14ac:dyDescent="0.6">
      <c r="A2" s="79"/>
      <c r="B2" s="79"/>
      <c r="C2" s="79"/>
      <c r="D2" s="141">
        <v>45075</v>
      </c>
      <c r="E2" s="141">
        <v>45263</v>
      </c>
      <c r="F2" s="141"/>
      <c r="G2" s="189">
        <v>45291</v>
      </c>
      <c r="H2" s="189"/>
      <c r="I2" s="140"/>
      <c r="J2" s="141">
        <f>E2</f>
        <v>45263</v>
      </c>
      <c r="K2" s="141">
        <f>D2</f>
        <v>45075</v>
      </c>
      <c r="L2" s="79">
        <f>C2</f>
        <v>0</v>
      </c>
      <c r="M2" s="79">
        <f>B2</f>
        <v>0</v>
      </c>
      <c r="N2" s="79">
        <f>A2</f>
        <v>0</v>
      </c>
      <c r="O2" s="190"/>
      <c r="P2" s="185"/>
    </row>
    <row r="3" spans="1:16" ht="31.95" customHeight="1" x14ac:dyDescent="0.6">
      <c r="A3" s="79"/>
      <c r="B3" s="79"/>
      <c r="C3" s="79"/>
      <c r="D3" s="79"/>
      <c r="E3" s="79"/>
      <c r="F3" s="79"/>
      <c r="G3" s="79"/>
      <c r="H3" s="79"/>
      <c r="J3" s="79"/>
      <c r="K3" s="79"/>
      <c r="L3" s="79"/>
      <c r="M3" s="79"/>
      <c r="N3" s="79"/>
      <c r="O3" s="80"/>
    </row>
    <row r="4" spans="1:16" ht="31.95" customHeight="1" x14ac:dyDescent="0.6">
      <c r="E4" s="186" t="s">
        <v>37</v>
      </c>
      <c r="F4" s="186"/>
      <c r="G4" s="186"/>
      <c r="H4" s="186"/>
      <c r="I4" s="186"/>
      <c r="J4" s="186"/>
    </row>
    <row r="5" spans="1:16" ht="31.95" customHeight="1" thickBot="1" x14ac:dyDescent="0.65">
      <c r="A5" s="81"/>
      <c r="B5" s="76"/>
      <c r="C5" s="76"/>
      <c r="D5" s="76"/>
      <c r="E5" s="186" t="s">
        <v>214</v>
      </c>
      <c r="F5" s="186"/>
      <c r="G5" s="186"/>
      <c r="H5" s="186"/>
      <c r="I5" s="186"/>
      <c r="J5" s="186"/>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c r="D8" s="76"/>
      <c r="E8" s="87"/>
      <c r="F8" s="87"/>
      <c r="G8" s="87"/>
      <c r="H8" s="87"/>
      <c r="I8" s="87"/>
      <c r="J8" s="87"/>
      <c r="K8" s="76"/>
      <c r="L8" s="81"/>
      <c r="M8" s="92"/>
      <c r="N8" s="89"/>
      <c r="O8" s="185"/>
      <c r="P8" s="185"/>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85"/>
      <c r="P10" s="185"/>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169</v>
      </c>
      <c r="E12" s="76"/>
      <c r="F12" s="76"/>
      <c r="G12" s="76"/>
      <c r="H12" s="76"/>
      <c r="I12" s="76"/>
      <c r="J12" s="76"/>
      <c r="K12" s="81" t="s">
        <v>162</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c r="D16" s="90"/>
      <c r="E16" s="76"/>
      <c r="F16" s="76"/>
      <c r="G16" s="76"/>
      <c r="H16" s="76"/>
      <c r="I16" s="76"/>
      <c r="J16" s="76"/>
      <c r="K16" s="92"/>
      <c r="L16" s="88"/>
      <c r="M16" s="92"/>
      <c r="N16" s="89"/>
    </row>
    <row r="17" spans="1:29" ht="31.95" customHeight="1" thickTop="1" thickBot="1" x14ac:dyDescent="0.65">
      <c r="A17" s="81"/>
      <c r="B17" s="90"/>
      <c r="C17" s="93"/>
      <c r="D17" s="90"/>
      <c r="E17" s="76"/>
      <c r="F17" s="76"/>
      <c r="G17" s="76"/>
      <c r="H17" s="76"/>
      <c r="I17" s="76"/>
      <c r="J17" s="76"/>
      <c r="K17" s="92"/>
      <c r="L17" s="89"/>
      <c r="M17" s="92"/>
      <c r="N17" s="81"/>
    </row>
    <row r="18" spans="1:29" ht="31.95" customHeight="1" thickTop="1" thickBot="1" x14ac:dyDescent="0.65">
      <c r="A18" s="82"/>
      <c r="B18" s="84"/>
      <c r="C18" s="76"/>
      <c r="D18" s="90"/>
      <c r="E18" s="76"/>
      <c r="F18" s="76"/>
      <c r="G18" s="76"/>
      <c r="H18" s="76"/>
      <c r="I18" s="76"/>
      <c r="J18" s="76"/>
      <c r="K18" s="92"/>
      <c r="L18" s="76"/>
      <c r="M18" s="88"/>
      <c r="N18" s="83"/>
    </row>
    <row r="19" spans="1:29" ht="31.95" customHeight="1" thickTop="1" thickBot="1" x14ac:dyDescent="0.65">
      <c r="A19" s="84"/>
      <c r="B19" s="93"/>
      <c r="C19" s="76"/>
      <c r="D19" s="90"/>
      <c r="E19" s="76"/>
      <c r="F19" s="76"/>
      <c r="G19" s="76"/>
      <c r="H19" s="76"/>
      <c r="I19" s="76"/>
      <c r="J19" s="76"/>
      <c r="K19" s="92"/>
      <c r="L19" s="76"/>
      <c r="M19" s="94"/>
      <c r="N19" s="88"/>
      <c r="AC19" s="77">
        <v>3</v>
      </c>
    </row>
    <row r="20" spans="1:29" ht="31.95" customHeight="1" thickTop="1" x14ac:dyDescent="0.6">
      <c r="A20" s="89"/>
      <c r="B20" s="86"/>
      <c r="C20" s="76"/>
      <c r="D20" s="90"/>
      <c r="E20" s="76"/>
      <c r="F20" s="76"/>
      <c r="G20" s="76"/>
      <c r="H20" s="76"/>
      <c r="I20" s="76"/>
      <c r="J20" s="76"/>
      <c r="K20" s="92"/>
      <c r="L20" s="76"/>
      <c r="M20" s="76"/>
      <c r="N20" s="89"/>
    </row>
    <row r="21" spans="1:29" ht="31.95" customHeight="1" thickBot="1" x14ac:dyDescent="0.65">
      <c r="A21" s="81"/>
      <c r="B21" s="76"/>
      <c r="C21" s="76"/>
      <c r="D21" s="90"/>
      <c r="E21" s="91"/>
      <c r="F21" s="76"/>
      <c r="G21" s="76"/>
      <c r="H21" s="76"/>
      <c r="I21" s="76"/>
      <c r="J21" s="81"/>
      <c r="K21" s="92"/>
      <c r="L21" s="76"/>
      <c r="M21" s="76"/>
      <c r="N21" s="81"/>
    </row>
    <row r="22" spans="1:29" ht="31.95" customHeight="1" thickTop="1" thickBot="1" x14ac:dyDescent="0.65">
      <c r="A22" s="82"/>
      <c r="B22" s="81"/>
      <c r="C22" s="76"/>
      <c r="D22" s="90"/>
      <c r="E22" s="82"/>
      <c r="F22" s="76"/>
      <c r="G22" s="76"/>
      <c r="H22" s="76"/>
      <c r="I22" s="90"/>
      <c r="J22" s="83"/>
      <c r="K22" s="92"/>
      <c r="L22" s="76"/>
      <c r="M22" s="81"/>
      <c r="N22" s="83"/>
    </row>
    <row r="23" spans="1:29" ht="31.95" customHeight="1" thickTop="1" thickBot="1" x14ac:dyDescent="0.65">
      <c r="A23" s="84"/>
      <c r="B23" s="85"/>
      <c r="C23" s="76"/>
      <c r="D23" s="90"/>
      <c r="E23" s="90"/>
      <c r="F23" s="76"/>
      <c r="G23" s="76"/>
      <c r="H23" s="76"/>
      <c r="I23" s="90"/>
      <c r="J23" s="76"/>
      <c r="K23" s="92"/>
      <c r="L23" s="76"/>
      <c r="M23" s="97"/>
      <c r="N23" s="88"/>
    </row>
    <row r="24" spans="1:29" ht="31.95" customHeight="1" thickTop="1" thickBot="1" x14ac:dyDescent="0.65">
      <c r="A24" s="89"/>
      <c r="B24" s="95"/>
      <c r="C24" s="91"/>
      <c r="D24" s="90"/>
      <c r="E24" s="90"/>
      <c r="F24" s="76"/>
      <c r="G24" s="76"/>
      <c r="H24" s="76"/>
      <c r="I24" s="90"/>
      <c r="J24" s="76"/>
      <c r="K24" s="92"/>
      <c r="L24" s="98"/>
      <c r="M24" s="92"/>
      <c r="N24" s="89"/>
    </row>
    <row r="25" spans="1:29" ht="31.95" customHeight="1" thickTop="1" thickBot="1" x14ac:dyDescent="0.65">
      <c r="A25" s="81"/>
      <c r="B25" s="90"/>
      <c r="C25" s="82"/>
      <c r="D25" s="90"/>
      <c r="E25" s="90"/>
      <c r="F25" s="76"/>
      <c r="G25" s="76"/>
      <c r="H25" s="76"/>
      <c r="I25" s="90"/>
      <c r="J25" s="76"/>
      <c r="K25" s="92"/>
      <c r="L25" s="83"/>
      <c r="M25" s="92"/>
      <c r="N25" s="81"/>
    </row>
    <row r="26" spans="1:29" ht="31.95" customHeight="1" thickTop="1" thickBot="1" x14ac:dyDescent="0.65">
      <c r="A26" s="82"/>
      <c r="B26" s="84"/>
      <c r="C26" s="90"/>
      <c r="D26" s="90"/>
      <c r="E26" s="90"/>
      <c r="F26" s="76"/>
      <c r="G26" s="76"/>
      <c r="H26" s="76"/>
      <c r="I26" s="90"/>
      <c r="J26" s="76"/>
      <c r="K26" s="92"/>
      <c r="L26" s="92"/>
      <c r="M26" s="88"/>
      <c r="N26" s="83"/>
    </row>
    <row r="27" spans="1:29" ht="31.95" customHeight="1" thickTop="1" thickBot="1" x14ac:dyDescent="0.65">
      <c r="A27" s="84"/>
      <c r="B27" s="93"/>
      <c r="C27" s="90"/>
      <c r="D27" s="90"/>
      <c r="E27" s="90"/>
      <c r="F27" s="76"/>
      <c r="G27" s="76"/>
      <c r="H27" s="76"/>
      <c r="I27" s="90"/>
      <c r="J27" s="76"/>
      <c r="K27" s="92"/>
      <c r="L27" s="92"/>
      <c r="M27" s="89"/>
      <c r="N27" s="88"/>
    </row>
    <row r="28" spans="1:29" ht="31.95" customHeight="1" thickTop="1" thickBot="1" x14ac:dyDescent="0.65">
      <c r="A28" s="89"/>
      <c r="B28" s="76"/>
      <c r="C28" s="90"/>
      <c r="D28" s="84" t="s">
        <v>161</v>
      </c>
      <c r="E28" s="90"/>
      <c r="F28" s="76"/>
      <c r="G28" s="76"/>
      <c r="H28" s="76"/>
      <c r="I28" s="90"/>
      <c r="J28" s="76"/>
      <c r="K28" s="88" t="s">
        <v>132</v>
      </c>
      <c r="L28" s="92"/>
      <c r="M28" s="76"/>
      <c r="N28" s="89"/>
      <c r="O28" s="185"/>
      <c r="P28" s="185"/>
    </row>
    <row r="29" spans="1:29" ht="31.95" customHeight="1" thickTop="1" thickBot="1" x14ac:dyDescent="0.65">
      <c r="A29" s="81"/>
      <c r="B29" s="76"/>
      <c r="C29" s="90"/>
      <c r="D29" s="89"/>
      <c r="E29" s="90"/>
      <c r="F29" s="76"/>
      <c r="G29" s="76"/>
      <c r="H29" s="76"/>
      <c r="I29" s="90"/>
      <c r="J29" s="76"/>
      <c r="K29" s="89"/>
      <c r="L29" s="92"/>
      <c r="M29" s="76"/>
      <c r="N29" s="81"/>
    </row>
    <row r="30" spans="1:29" ht="31.95" customHeight="1" thickTop="1" thickBot="1" x14ac:dyDescent="0.65">
      <c r="A30" s="82"/>
      <c r="B30" s="81"/>
      <c r="C30" s="90"/>
      <c r="D30" s="76"/>
      <c r="E30" s="90"/>
      <c r="F30" s="76"/>
      <c r="G30" s="76"/>
      <c r="H30" s="76"/>
      <c r="I30" s="90"/>
      <c r="J30" s="76"/>
      <c r="K30" s="76"/>
      <c r="L30" s="92"/>
      <c r="M30" s="81"/>
      <c r="N30" s="83"/>
      <c r="O30" s="185"/>
      <c r="P30" s="185"/>
    </row>
    <row r="31" spans="1:29" ht="31.95" customHeight="1" thickTop="1" thickBot="1" x14ac:dyDescent="0.65">
      <c r="A31" s="84"/>
      <c r="B31" s="85"/>
      <c r="C31" s="90"/>
      <c r="D31" s="76"/>
      <c r="E31" s="90"/>
      <c r="F31" s="76"/>
      <c r="G31" s="76"/>
      <c r="H31" s="76"/>
      <c r="I31" s="90"/>
      <c r="J31" s="76"/>
      <c r="K31" s="76"/>
      <c r="L31" s="92"/>
      <c r="M31" s="83"/>
      <c r="N31" s="88"/>
    </row>
    <row r="32" spans="1:29" ht="31.95" customHeight="1" thickTop="1" thickBot="1" x14ac:dyDescent="0.65">
      <c r="A32" s="89"/>
      <c r="B32" s="95"/>
      <c r="C32" s="84"/>
      <c r="D32" s="76"/>
      <c r="E32" s="90"/>
      <c r="F32" s="76"/>
      <c r="G32" s="76"/>
      <c r="H32" s="76"/>
      <c r="I32" s="90"/>
      <c r="J32" s="76"/>
      <c r="K32" s="76"/>
      <c r="L32" s="88"/>
      <c r="M32" s="92"/>
      <c r="N32" s="89"/>
    </row>
    <row r="33" spans="1:16" ht="31.95" customHeight="1" thickTop="1" thickBot="1" x14ac:dyDescent="0.65">
      <c r="A33" s="81"/>
      <c r="B33" s="90"/>
      <c r="C33" s="93"/>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c r="D40" s="76"/>
      <c r="E40" s="90"/>
      <c r="F40" s="76"/>
      <c r="G40" s="76"/>
      <c r="H40" s="76"/>
      <c r="I40" s="90"/>
      <c r="J40" s="76"/>
      <c r="K40" s="76"/>
      <c r="L40" s="81"/>
      <c r="M40" s="92"/>
      <c r="N40" s="89"/>
      <c r="O40" s="185"/>
      <c r="P40" s="185"/>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84"/>
      <c r="H42" s="184"/>
      <c r="I42" s="90"/>
      <c r="J42" s="76"/>
      <c r="K42" s="76"/>
      <c r="L42" s="92"/>
      <c r="M42" s="88"/>
      <c r="N42" s="83"/>
      <c r="O42" s="185"/>
      <c r="P42" s="185"/>
    </row>
    <row r="43" spans="1:16" ht="31.95" customHeight="1" thickTop="1" thickBot="1" x14ac:dyDescent="0.65">
      <c r="A43" s="84"/>
      <c r="B43" s="93"/>
      <c r="C43" s="90"/>
      <c r="D43" s="76"/>
      <c r="E43" s="90"/>
      <c r="F43" s="76"/>
      <c r="G43" s="183" t="s">
        <v>8</v>
      </c>
      <c r="H43" s="183"/>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151</v>
      </c>
      <c r="E45" s="90"/>
      <c r="F45" s="76"/>
      <c r="G45" s="76"/>
      <c r="H45" s="76"/>
      <c r="I45" s="90"/>
      <c r="J45" s="76"/>
      <c r="K45" s="81" t="s">
        <v>181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c r="D48" s="90"/>
      <c r="E48" s="90"/>
      <c r="F48" s="76"/>
      <c r="G48" s="184"/>
      <c r="H48" s="184"/>
      <c r="I48" s="90"/>
      <c r="J48" s="76"/>
      <c r="K48" s="92"/>
      <c r="L48" s="88"/>
      <c r="M48" s="92"/>
      <c r="N48" s="89"/>
    </row>
    <row r="49" spans="1:14" ht="31.95" customHeight="1" thickTop="1" thickBot="1" x14ac:dyDescent="0.65">
      <c r="A49" s="81"/>
      <c r="B49" s="90"/>
      <c r="C49" s="93"/>
      <c r="D49" s="90"/>
      <c r="E49" s="90"/>
      <c r="F49" s="76"/>
      <c r="G49" s="183" t="s">
        <v>9</v>
      </c>
      <c r="H49" s="183"/>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t="s">
        <v>182</v>
      </c>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c r="D56" s="90"/>
      <c r="E56" s="76"/>
      <c r="F56" s="76"/>
      <c r="G56" s="76"/>
      <c r="H56" s="76"/>
      <c r="I56" s="76"/>
      <c r="J56" s="76"/>
      <c r="K56" s="92"/>
      <c r="L56" s="81"/>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158</v>
      </c>
      <c r="E61" s="76"/>
      <c r="F61" s="76"/>
      <c r="G61" s="76"/>
      <c r="H61" s="76"/>
      <c r="I61" s="76"/>
      <c r="J61" s="76"/>
      <c r="K61" s="88" t="s">
        <v>182</v>
      </c>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c r="D64" s="76"/>
      <c r="E64" s="76"/>
      <c r="F64" s="76"/>
      <c r="G64" s="76"/>
      <c r="H64" s="76"/>
      <c r="I64" s="76"/>
      <c r="J64" s="76"/>
      <c r="K64" s="76"/>
      <c r="L64" s="106"/>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14</vt:i4>
      </vt:variant>
    </vt:vector>
  </HeadingPairs>
  <TitlesOfParts>
    <vt:vector size="31" baseType="lpstr">
      <vt:lpstr>GROSS SINGLES</vt:lpstr>
      <vt:lpstr>SR. GROSS SINGLES</vt:lpstr>
      <vt:lpstr>NET SINGLES</vt:lpstr>
      <vt:lpstr>SR. NET SINGLES</vt:lpstr>
      <vt:lpstr>SUPER SR. NET SINGLES</vt:lpstr>
      <vt:lpstr>Sheet1</vt:lpstr>
      <vt:lpstr>NET 4-BALL</vt:lpstr>
      <vt:lpstr>SR. NET 4-BALL</vt:lpstr>
      <vt:lpstr>SR. GROSS 4-BALL</vt:lpstr>
      <vt:lpstr>GROSS 4-BALL</vt:lpstr>
      <vt:lpstr>ESTIMATED PAYOUTS</vt:lpstr>
      <vt:lpstr>NAMER</vt:lpstr>
      <vt:lpstr>EMAIL LIST</vt:lpstr>
      <vt:lpstr>MATCH PLAY RULES</vt:lpstr>
      <vt:lpstr>SCHEDULER SHEET</vt:lpstr>
      <vt:lpstr>4Ball Playing Hdcp Instructions</vt:lpstr>
      <vt:lpstr>4BALL PLAYING HANDICAP</vt:lpstr>
      <vt:lpstr>'4BALL PLAYING HANDICAP'!Print_Area</vt:lpstr>
      <vt:lpstr>'4Ball Playing Hdcp Instructions'!Print_Area</vt:lpstr>
      <vt:lpstr>'EMAIL LIST'!Print_Area</vt:lpstr>
      <vt:lpstr>'GROSS 4-BALL'!Print_Area</vt:lpstr>
      <vt:lpstr>'GROSS SINGLES'!Print_Area</vt:lpstr>
      <vt:lpstr>'MATCH PLAY RULES'!Print_Area</vt:lpstr>
      <vt:lpstr>'NET 4-BALL'!Print_Area</vt:lpstr>
      <vt:lpstr>'NET SINGLES'!Print_Area</vt:lpstr>
      <vt:lpstr>'SR. GROSS 4-BALL'!Print_Area</vt:lpstr>
      <vt:lpstr>'SR. GROSS SINGLES'!Print_Area</vt:lpstr>
      <vt:lpstr>'SR. NET 4-BALL'!Print_Area</vt:lpstr>
      <vt:lpstr>'SR. NET SINGLES'!Print_Area</vt:lpstr>
      <vt:lpstr>'SUPER SR. NET SINGLES'!Print_Area</vt:lpstr>
      <vt:lpstr>'EMAIL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Schiefelbein</dc:creator>
  <cp:lastModifiedBy>Paul Schiefelbein</cp:lastModifiedBy>
  <cp:lastPrinted>2023-04-23T20:09:11Z</cp:lastPrinted>
  <dcterms:created xsi:type="dcterms:W3CDTF">2022-12-24T19:42:26Z</dcterms:created>
  <dcterms:modified xsi:type="dcterms:W3CDTF">2023-05-01T23:47:20Z</dcterms:modified>
</cp:coreProperties>
</file>